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Assets over 1500$" sheetId="1" r:id="rId1"/>
    <sheet name="Assets below 1500$" sheetId="2" r:id="rId2"/>
    <sheet name="Summary" sheetId="3" r:id="rId3"/>
  </sheets>
  <definedNames>
    <definedName name="_xlnm.Print_Area" localSheetId="1">'Assets below 1500$'!$A$1:$L$60</definedName>
    <definedName name="_xlnm.Print_Area" localSheetId="0">'Assets over 1500$'!$A$1:$L$59</definedName>
    <definedName name="_xlnm.Print_Area" localSheetId="2">'Summary'!$A$1:$G$15</definedName>
    <definedName name="_xlnm.Print_Titles" localSheetId="1">'Assets below 1500$'!$12:$12</definedName>
    <definedName name="_xlnm.Print_Titles" localSheetId="0">'Assets over 1500$'!$12:$12</definedName>
    <definedName name="_xlnm.Print_Titles" localSheetId="2">'Summary'!$11:$11</definedName>
  </definedNames>
  <calcPr fullCalcOnLoad="1"/>
</workbook>
</file>

<file path=xl/sharedStrings.xml><?xml version="1.0" encoding="utf-8"?>
<sst xmlns="http://schemas.openxmlformats.org/spreadsheetml/2006/main" count="597" uniqueCount="247">
  <si>
    <t>TAG NO.</t>
  </si>
  <si>
    <t>ITEM LOCATION</t>
  </si>
  <si>
    <t>MANUFACTURER</t>
  </si>
  <si>
    <t>US$ VALUE</t>
  </si>
  <si>
    <t>SERIAL NO.</t>
  </si>
  <si>
    <t>REMARKS</t>
  </si>
  <si>
    <t xml:space="preserve">PROJECT No. </t>
  </si>
  <si>
    <t>FUND</t>
  </si>
  <si>
    <t>ACQUISITION
 DATE</t>
  </si>
  <si>
    <t>Statement of Assets and Equipment</t>
  </si>
  <si>
    <t xml:space="preserve">Award ID: </t>
  </si>
  <si>
    <t>CONDITION</t>
  </si>
  <si>
    <t>ITEM DESCRIPTION (make and model)</t>
  </si>
  <si>
    <t>RESPONS. PERSON/entity</t>
  </si>
  <si>
    <t>TOTAL VALUE</t>
  </si>
  <si>
    <t>RESPONS. PERSON/ENTITY</t>
  </si>
  <si>
    <t>E.1/DHM/CFGORRP/GEF/LDCF</t>
  </si>
  <si>
    <t>E.2/DHM/CFGORRP/GEF/LDCF</t>
  </si>
  <si>
    <t>Camera(Canon DS 126251) Made in Janpan</t>
  </si>
  <si>
    <t>Canon</t>
  </si>
  <si>
    <t>GEF/LDCF</t>
  </si>
  <si>
    <t>Good</t>
  </si>
  <si>
    <t>Central office, Kathmandu</t>
  </si>
  <si>
    <t>FCO-Lahan</t>
  </si>
  <si>
    <t>Dell Laptop Computer with ducking station</t>
  </si>
  <si>
    <t>E.11/DHM/CFGORRP/UNDP</t>
  </si>
  <si>
    <t>E.12/DHM/CFGORRP/UNDP</t>
  </si>
  <si>
    <t>E.13/DHM/CFGORRP/UNDP</t>
  </si>
  <si>
    <t>E.14/DHM/CFGORRP/UNDP</t>
  </si>
  <si>
    <t>E.15/DHM/CFGORRP/UNDP</t>
  </si>
  <si>
    <t>E.16/DHM/CFGORRP/UNDP</t>
  </si>
  <si>
    <t>UNDP</t>
  </si>
  <si>
    <t>Dell</t>
  </si>
  <si>
    <t>Top B. Khatri/NPM</t>
  </si>
  <si>
    <t>HB Sheikh/GSIS</t>
  </si>
  <si>
    <t>Rishi Ram Sharma/NPD</t>
  </si>
  <si>
    <t>Prem B Shahi/AFA</t>
  </si>
  <si>
    <t>246V6-FKDHV-R8XDV-BJTM4-TGHBX</t>
  </si>
  <si>
    <t>BFH4-4B747-H94CT-CG8D6-2MKVX</t>
  </si>
  <si>
    <t>2XX6H-WGCG6-TYFTF-BHGW7-XTF4B</t>
  </si>
  <si>
    <t xml:space="preserve"> P64GR-J4GVV-XM47C-CRZHQ-6PJQD</t>
  </si>
  <si>
    <t>P4P7M-TJQ94-96BVP-FW4CQ-MVJMC</t>
  </si>
  <si>
    <t>E.27/DHM/CFGORRP/GEF/LDCF</t>
  </si>
  <si>
    <t>E.28/DHM/CFGORRP/GEF/LDCF</t>
  </si>
  <si>
    <t>Photocopier Machine(Xerox) Digital 7845</t>
  </si>
  <si>
    <t>Xerox</t>
  </si>
  <si>
    <t>E.55/DHM/CFGORRP/UNDP</t>
  </si>
  <si>
    <t>E.56/DHM/CFGORRP/UNDP</t>
  </si>
  <si>
    <t>E.57/DHM/CFGORRP/UNDP</t>
  </si>
  <si>
    <t>E.58/DHM/CFGORRP/UNDP</t>
  </si>
  <si>
    <t>E.59/DHM//CFGORRP/UNDP</t>
  </si>
  <si>
    <t>E.60/DHM//CFGORRP/UNDP</t>
  </si>
  <si>
    <t>E.61/DHM/CFGORRP/UNDP</t>
  </si>
  <si>
    <t>E.62/DHM/CFGORRP/UNDP</t>
  </si>
  <si>
    <t>E.63/DHM/CFGORRP/UNDP</t>
  </si>
  <si>
    <t xml:space="preserve">Dell Laptop Computer </t>
  </si>
  <si>
    <t>Sanjaya Shah(DPO-Udaypur)</t>
  </si>
  <si>
    <t>Suresh Chaudhary(DPO-Saptari)</t>
  </si>
  <si>
    <t>Store room</t>
  </si>
  <si>
    <t>Disrict office, Udayapur</t>
  </si>
  <si>
    <t>District office, Saptari</t>
  </si>
  <si>
    <t>District office, Mahottari</t>
  </si>
  <si>
    <t>Dinesh Kumar Shah/DPO-Mahottari</t>
  </si>
  <si>
    <t>V42YW-BVWX9-KGXR2-4PDGC-CKB7F</t>
  </si>
  <si>
    <t>JYVDT-C4GD9-X3TGP-R63FM-FMRPT</t>
  </si>
  <si>
    <t>Q82MV-4WJ78-CR4X7-T2DPC-KGYRJ</t>
  </si>
  <si>
    <t xml:space="preserve"> 7RK2K-BFM97-JXCY3-YC4XB-8C786</t>
  </si>
  <si>
    <t>CQVHF-H34JT-HBWJV-F7JJ6-QRM8X</t>
  </si>
  <si>
    <t>VMJG7-WV2J4-QGK7X-8BCX2-V2T97</t>
  </si>
  <si>
    <t xml:space="preserve"> PT7P3-Y8T44-R9WFW-33GHV-Y8HXC</t>
  </si>
  <si>
    <t xml:space="preserve"> 8WYJM-GVFP8-QDGD4-3WTVC-8XHM7</t>
  </si>
  <si>
    <t>E.98/DHM/CFGORRP/GEF/LDCF</t>
  </si>
  <si>
    <t>Solar Inverter(7.5 KVA)</t>
  </si>
  <si>
    <t>Top floor</t>
  </si>
  <si>
    <t>Exide</t>
  </si>
  <si>
    <t>NA</t>
  </si>
  <si>
    <t>E.142/DHM/CFGORRP/GEF/LDCF</t>
  </si>
  <si>
    <t>Satellite Phone</t>
  </si>
  <si>
    <t>E.154/DHM/CFGORRP/GEF/LDCF</t>
  </si>
  <si>
    <t>Gamow Bag/Pac Chamber</t>
  </si>
  <si>
    <t>E.202/DHM/CFGORRP/UNDP</t>
  </si>
  <si>
    <t>E.203/DHM/CFGORRP/UNDP</t>
  </si>
  <si>
    <t>Printer( Brother-Color lesser, Duplex)</t>
  </si>
  <si>
    <t>Brother</t>
  </si>
  <si>
    <t>E69540H3J439595</t>
  </si>
  <si>
    <t>E69540K3J457792</t>
  </si>
  <si>
    <t>E.240/DHM/CFGORRP/UNDP</t>
  </si>
  <si>
    <t>E.241/DHM/CFGORRP/UNDP</t>
  </si>
  <si>
    <t>Server System CPU (Dell)</t>
  </si>
  <si>
    <t>Server System CPU(Dell)</t>
  </si>
  <si>
    <t>V.1/DHM/CFGORRP/GEF/LDCF</t>
  </si>
  <si>
    <t>V.2/DHM/CFGORRP/GEF/LDCF</t>
  </si>
  <si>
    <t>V.3/DHM/CFGORRP/GEF/LDCF</t>
  </si>
  <si>
    <t>V.4/DHM/CFGORRP/GEF/LDCF</t>
  </si>
  <si>
    <t>V.5/DHM/CFGORRP/GEF/LDCF</t>
  </si>
  <si>
    <t>V.6/DHM/CFGORRP/GEF/LDCF</t>
  </si>
  <si>
    <t>V.7/DHM/CFGORRP/GEF/LDCF</t>
  </si>
  <si>
    <t>V.8/DHM/CFGORRP/UNDP</t>
  </si>
  <si>
    <t>V.9/DHM/CFGORRP/UNDP</t>
  </si>
  <si>
    <t>V.10/DHM/CFGORRP/UNDP</t>
  </si>
  <si>
    <t>Motorcycle(Discover:125 CC), Color-Black</t>
  </si>
  <si>
    <t>Motorcycle(YAMAHA SZS) Color:YB</t>
  </si>
  <si>
    <t>Vehicle(TOYOTA) RAV</t>
  </si>
  <si>
    <t>Vehicle(TOYOTA) Land Cruiser</t>
  </si>
  <si>
    <t>Prem Govinda Maharjan, Messanger, Kathmandu</t>
  </si>
  <si>
    <t>Rajendra Sharma/Focal Person</t>
  </si>
  <si>
    <t>Field Coordination Office-Lahan</t>
  </si>
  <si>
    <t>Sanjay Shah, DPO Udayapur</t>
  </si>
  <si>
    <t>Dinesh K Shah, DPO, Mahottari</t>
  </si>
  <si>
    <t>Suresh Chaudhary, DPO, Saptari</t>
  </si>
  <si>
    <t>Shree Ram Lamichhane, Driver, Kathmandu</t>
  </si>
  <si>
    <t>Shanta K Maharjan, Driver, Kathmandu</t>
  </si>
  <si>
    <t>Ramkrishna Maharjan, Driver, FCO, Lahan</t>
  </si>
  <si>
    <t>District office, Udayapur</t>
  </si>
  <si>
    <t>Dicover</t>
  </si>
  <si>
    <t>Yamaha</t>
  </si>
  <si>
    <t>TOYOTA</t>
  </si>
  <si>
    <t>MD2A15BZ7DWC36896</t>
  </si>
  <si>
    <t>MD2A15BZ7DWC36815</t>
  </si>
  <si>
    <t xml:space="preserve">ME1RG0528D0001033 </t>
  </si>
  <si>
    <t>ME1RG0528D0001018</t>
  </si>
  <si>
    <t xml:space="preserve">ME1RG0528D0001001      </t>
  </si>
  <si>
    <t xml:space="preserve">ME1RG0528D0001003   </t>
  </si>
  <si>
    <t xml:space="preserve">ME1RG0528D0001040     </t>
  </si>
  <si>
    <t xml:space="preserve">JTMBFREV-40D040610 </t>
  </si>
  <si>
    <t xml:space="preserve">JTEBH9FJ-80K116696  </t>
  </si>
  <si>
    <t xml:space="preserve"> JTEBH9FJ-00K116739</t>
  </si>
  <si>
    <t>E.9/DHM/CFGORRP/GEF/LDCF</t>
  </si>
  <si>
    <t>E.10/DHM/CFGORRP/GEF/LDCF</t>
  </si>
  <si>
    <t>Multimedia Projector(Dell-Mode1610HD)</t>
  </si>
  <si>
    <t>Admin/Finance</t>
  </si>
  <si>
    <t>FCO, Lahan</t>
  </si>
  <si>
    <t>OK1CG1-S0081-350-0110</t>
  </si>
  <si>
    <t>CWCC3W1</t>
  </si>
  <si>
    <t>E.17/DHM/CFGORRP/UNDP</t>
  </si>
  <si>
    <t>E.18/DHM/CFGORRP/UNDP</t>
  </si>
  <si>
    <t>E.19/DHM/CFGORRP/UNDP</t>
  </si>
  <si>
    <t>E.20/DHM/CFGORRP/UNDP</t>
  </si>
  <si>
    <t>E.21/DHM/CFGORRP/UNDP</t>
  </si>
  <si>
    <t>E.22/DHM/CFGORRP/UNDP</t>
  </si>
  <si>
    <t xml:space="preserve">Desktop Computer(Dell)  </t>
  </si>
  <si>
    <t>4SZD4VI/CN-0762R4-72872-35U-DSMM</t>
  </si>
  <si>
    <t>B21253000219/CN-07C2R4-72872-34P-EFVN</t>
  </si>
  <si>
    <t>7YZD4Y1/CN-07C2R4-72872-35U-DCNM</t>
  </si>
  <si>
    <t>E.33/DHM/CFGORRP/GEF/LDCF</t>
  </si>
  <si>
    <t>E.34/DHM/CFGORRP/GEF/LDCF</t>
  </si>
  <si>
    <t>UPS(for Xerox Photocopier) 3000 VA</t>
  </si>
  <si>
    <t>UPS for Xerox Printer) 3000 VA</t>
  </si>
  <si>
    <t>APC</t>
  </si>
  <si>
    <t>B21325000203</t>
  </si>
  <si>
    <t>B21325000229</t>
  </si>
  <si>
    <t>NPD/Rishi Ram Sharma</t>
  </si>
  <si>
    <t>E.95/DHM/CFGORRP/GEF/LDCF</t>
  </si>
  <si>
    <t>Solar Charge controller</t>
  </si>
  <si>
    <t>E.143/DHM/CFGORRP/GEF/LDCF</t>
  </si>
  <si>
    <t>E.144/DHM/CFGORRP/GEF/LDCF</t>
  </si>
  <si>
    <t>GPS (Garmin GPS Map 625)</t>
  </si>
  <si>
    <t>Garmin</t>
  </si>
  <si>
    <t>E.152/DHM/CFGORRP/GEF/LDCF</t>
  </si>
  <si>
    <t>E.153/DHM/CFGORRP/GEF/LDCF</t>
  </si>
  <si>
    <t>Oxygen Cylinder(POISK 4 litter with stopping valve)</t>
  </si>
  <si>
    <t>E.196/DHM/CFGORRP/UNDP</t>
  </si>
  <si>
    <t>CAMERA(CANNON) Made in Taiwan</t>
  </si>
  <si>
    <t>Cannon</t>
  </si>
  <si>
    <t>E.236/DHM/CFGORRP/GEF/LDCF</t>
  </si>
  <si>
    <t>Solar  Invertor 3 KVA</t>
  </si>
  <si>
    <t>E.238/DHM/CFGORRP/GEF/LDCF</t>
  </si>
  <si>
    <t>E.239/DHM/CFGORRP/GEF/LDCF</t>
  </si>
  <si>
    <t>Attendance System Machine</t>
  </si>
  <si>
    <t>E.242/DHM/CFGORRP/UNDP</t>
  </si>
  <si>
    <t>E.243/DHM/CFGORRP/UNDP</t>
  </si>
  <si>
    <t>E.244/DHM/CFGORRP/UNDP</t>
  </si>
  <si>
    <t>Laptop Computer(HP Pentium)</t>
  </si>
  <si>
    <t>Rajendra Pd. Sharma-SHS/DHM</t>
  </si>
  <si>
    <t>HP</t>
  </si>
  <si>
    <t xml:space="preserve"> 5CG333598M</t>
  </si>
  <si>
    <t>5CG333594 D</t>
  </si>
  <si>
    <t>5CG333531Q</t>
  </si>
  <si>
    <t>Project ID:</t>
  </si>
  <si>
    <t>E.201/DHM/CFGORRP/GEF/LDCF</t>
  </si>
  <si>
    <t xml:space="preserve">IPAD Air-Apple </t>
  </si>
  <si>
    <t>Apple</t>
  </si>
  <si>
    <t xml:space="preserve"> DMPLQB6JF4YF</t>
  </si>
  <si>
    <t xml:space="preserve">Pravin Raj Maskey/STA </t>
  </si>
  <si>
    <t>Prototype</t>
  </si>
  <si>
    <t>E. 255/DHM/CFGORRP/GEF/LDCF</t>
  </si>
  <si>
    <t>Auto level Machine with Tripod Stand</t>
  </si>
  <si>
    <t xml:space="preserve"> </t>
  </si>
  <si>
    <t xml:space="preserve">Signed by: </t>
  </si>
  <si>
    <t>Name: Dr. Rishi Ram Sharma</t>
  </si>
  <si>
    <t>Title: National Project Director</t>
  </si>
  <si>
    <t>Date:</t>
  </si>
  <si>
    <t>Shreedhar P Adhikari/AFO</t>
  </si>
  <si>
    <t>Anita Adhikari/M&amp;EO</t>
  </si>
  <si>
    <t>Rup Narayan Yadav/DPC</t>
  </si>
  <si>
    <t>Reception</t>
  </si>
  <si>
    <t>PravinRaj Maskey/STA</t>
  </si>
  <si>
    <t>Front Desk</t>
  </si>
  <si>
    <t>F. 97/DHM/CFGORRP/GEF/LDCF</t>
  </si>
  <si>
    <t>F. 98/DHM/CFGORRP/GEF/LDCF</t>
  </si>
  <si>
    <t>F. 100/DHM/CFGORRP/GEF/LDCF</t>
  </si>
  <si>
    <t>Reception Counter</t>
  </si>
  <si>
    <t>Meeting Table</t>
  </si>
  <si>
    <t>Kitchen Counter</t>
  </si>
  <si>
    <t>NEPAL</t>
  </si>
  <si>
    <t>UNDP Country Office:</t>
  </si>
  <si>
    <t>Community Based Flood and Glacial Lake Outburst Risk Reduction Project (CFGORRP)</t>
  </si>
  <si>
    <t>Project title:</t>
  </si>
  <si>
    <t>69781</t>
  </si>
  <si>
    <t>84148</t>
  </si>
  <si>
    <t>Period covered from inception of project:</t>
  </si>
  <si>
    <t>Name: Top B. Khatri</t>
  </si>
  <si>
    <t>Title: National Project Manager</t>
  </si>
  <si>
    <t>For asset value of a over 1500$ per item</t>
  </si>
  <si>
    <t>For asset value of a below 1500$ per item</t>
  </si>
  <si>
    <t>IT Equipment &amp; Software</t>
  </si>
  <si>
    <t>Motor Vehicle</t>
  </si>
  <si>
    <t>Furniture</t>
  </si>
  <si>
    <t>Others</t>
  </si>
  <si>
    <t>Summary of Assets and Equipment</t>
  </si>
  <si>
    <t>DETAILS</t>
  </si>
  <si>
    <t>IT EQUIPMENT AND SOFTWARE (USD)</t>
  </si>
  <si>
    <t>MOTOR VEHICLES (USD)</t>
  </si>
  <si>
    <t>FURNITURE (USD)</t>
  </si>
  <si>
    <t>OTHERS (USD)</t>
  </si>
  <si>
    <t>TOTAL (USD)</t>
  </si>
  <si>
    <t>Procurement in Current Year</t>
  </si>
  <si>
    <t>Disposed in Current Year</t>
  </si>
  <si>
    <t>Store Room</t>
  </si>
  <si>
    <t>Not working</t>
  </si>
  <si>
    <t>Solar Room</t>
  </si>
  <si>
    <t>E.250/DHM/CFGORRP/UNDP</t>
  </si>
  <si>
    <t>FURNITURE</t>
  </si>
  <si>
    <t>IT EQUIPMENT AND SOFTWARE</t>
  </si>
  <si>
    <t>OTHERS</t>
  </si>
  <si>
    <t>MOTOR VEHICLES</t>
  </si>
  <si>
    <t>E. 256/DHM/CFGORRP/UNDP</t>
  </si>
  <si>
    <t>Mobile Phone Samsung SM A710F</t>
  </si>
  <si>
    <t>Dr. Maheshwor Dhakal</t>
  </si>
  <si>
    <t>DNPWC - Focal Person</t>
  </si>
  <si>
    <t>DNPWC-SLPL/KW/72-73/1699</t>
  </si>
  <si>
    <t>as at 31 July 2017</t>
  </si>
  <si>
    <t>15 July 2013 to 31 July 2017</t>
  </si>
  <si>
    <t>Name: Shreedhar P Adhikari</t>
  </si>
  <si>
    <t>Title: Admin Finance Officer</t>
  </si>
  <si>
    <t>Opening Balance as at 1 January 2017</t>
  </si>
  <si>
    <t>Total Value as at 31 July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</si>
</sst>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00"/>
    <numFmt numFmtId="169" formatCode="0.000000"/>
    <numFmt numFmtId="170" formatCode="0.0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4"/>
      <color indexed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1" fontId="18" fillId="33" borderId="10" xfId="0" applyNumberFormat="1" applyFont="1" applyFill="1" applyBorder="1" applyAlignment="1" quotePrefix="1">
      <alignment/>
    </xf>
    <xf numFmtId="1" fontId="18" fillId="33" borderId="10" xfId="0" applyNumberFormat="1" applyFont="1" applyFill="1" applyBorder="1" applyAlignment="1" quotePrefix="1">
      <alignment horizontal="left"/>
    </xf>
    <xf numFmtId="1" fontId="18" fillId="33" borderId="11" xfId="0" applyNumberFormat="1" applyFont="1" applyFill="1" applyBorder="1" applyAlignment="1" quotePrefix="1">
      <alignment horizontal="left"/>
    </xf>
    <xf numFmtId="0" fontId="18" fillId="33" borderId="12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 horizontal="left" vertical="top" wrapText="1"/>
    </xf>
    <xf numFmtId="0" fontId="19" fillId="0" borderId="13" xfId="0" applyFont="1" applyBorder="1" applyAlignment="1">
      <alignment horizontal="left" vertical="center" wrapText="1"/>
    </xf>
    <xf numFmtId="15" fontId="19" fillId="0" borderId="13" xfId="0" applyNumberFormat="1" applyFont="1" applyBorder="1" applyAlignment="1">
      <alignment horizontal="center" vertical="center" wrapText="1"/>
    </xf>
    <xf numFmtId="15" fontId="19" fillId="0" borderId="13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2" fontId="19" fillId="0" borderId="13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43" fontId="19" fillId="0" borderId="0" xfId="42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/>
    </xf>
    <xf numFmtId="1" fontId="19" fillId="0" borderId="13" xfId="0" applyNumberFormat="1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8" fillId="33" borderId="12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9" fillId="0" borderId="13" xfId="0" applyFont="1" applyBorder="1" applyAlignment="1">
      <alignment horizontal="left" vertical="center"/>
    </xf>
    <xf numFmtId="0" fontId="19" fillId="0" borderId="13" xfId="0" applyNumberFormat="1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9" fillId="34" borderId="13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8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0" fontId="18" fillId="33" borderId="12" xfId="0" applyNumberFormat="1" applyFont="1" applyFill="1" applyBorder="1" applyAlignment="1" quotePrefix="1">
      <alignment/>
    </xf>
    <xf numFmtId="0" fontId="18" fillId="33" borderId="12" xfId="0" applyFont="1" applyFill="1" applyBorder="1" applyAlignment="1" quotePrefix="1">
      <alignment/>
    </xf>
    <xf numFmtId="0" fontId="18" fillId="0" borderId="0" xfId="0" applyFont="1" applyAlignment="1">
      <alignment horizontal="left" vertical="top"/>
    </xf>
    <xf numFmtId="0" fontId="18" fillId="4" borderId="13" xfId="0" applyNumberFormat="1" applyFont="1" applyFill="1" applyBorder="1" applyAlignment="1">
      <alignment horizontal="center" vertical="center"/>
    </xf>
    <xf numFmtId="0" fontId="18" fillId="4" borderId="13" xfId="0" applyNumberFormat="1" applyFont="1" applyFill="1" applyBorder="1" applyAlignment="1">
      <alignment horizontal="center" vertical="center" wrapText="1"/>
    </xf>
    <xf numFmtId="43" fontId="19" fillId="0" borderId="13" xfId="42" applyFont="1" applyBorder="1" applyAlignment="1">
      <alignment vertical="center"/>
    </xf>
    <xf numFmtId="0" fontId="18" fillId="4" borderId="17" xfId="0" applyNumberFormat="1" applyFont="1" applyFill="1" applyBorder="1" applyAlignment="1">
      <alignment horizontal="center" vertical="center"/>
    </xf>
    <xf numFmtId="0" fontId="18" fillId="4" borderId="18" xfId="0" applyNumberFormat="1" applyFont="1" applyFill="1" applyBorder="1" applyAlignment="1">
      <alignment horizontal="center" vertical="center" wrapText="1"/>
    </xf>
    <xf numFmtId="0" fontId="18" fillId="4" borderId="18" xfId="0" applyNumberFormat="1" applyFont="1" applyFill="1" applyBorder="1" applyAlignment="1">
      <alignment horizontal="center" vertical="center"/>
    </xf>
    <xf numFmtId="0" fontId="18" fillId="4" borderId="19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15" fontId="19" fillId="0" borderId="20" xfId="0" applyNumberFormat="1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43" fontId="19" fillId="0" borderId="13" xfId="42" applyFont="1" applyBorder="1" applyAlignment="1" quotePrefix="1">
      <alignment vertical="center"/>
    </xf>
    <xf numFmtId="0" fontId="20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vertical="center"/>
    </xf>
    <xf numFmtId="0" fontId="18" fillId="33" borderId="12" xfId="0" applyNumberFormat="1" applyFont="1" applyFill="1" applyBorder="1" applyAlignment="1" quotePrefix="1">
      <alignment vertical="center"/>
    </xf>
    <xf numFmtId="1" fontId="18" fillId="33" borderId="10" xfId="0" applyNumberFormat="1" applyFont="1" applyFill="1" applyBorder="1" applyAlignment="1" quotePrefix="1">
      <alignment vertical="center"/>
    </xf>
    <xf numFmtId="1" fontId="18" fillId="33" borderId="10" xfId="0" applyNumberFormat="1" applyFont="1" applyFill="1" applyBorder="1" applyAlignment="1" quotePrefix="1">
      <alignment horizontal="left" vertical="center"/>
    </xf>
    <xf numFmtId="1" fontId="18" fillId="33" borderId="11" xfId="0" applyNumberFormat="1" applyFont="1" applyFill="1" applyBorder="1" applyAlignment="1" quotePrefix="1">
      <alignment horizontal="left" vertical="center"/>
    </xf>
    <xf numFmtId="0" fontId="18" fillId="33" borderId="12" xfId="0" applyFont="1" applyFill="1" applyBorder="1" applyAlignment="1" quotePrefix="1">
      <alignment vertical="center"/>
    </xf>
    <xf numFmtId="0" fontId="18" fillId="33" borderId="1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13" xfId="0" applyNumberFormat="1" applyFont="1" applyBorder="1" applyAlignment="1">
      <alignment vertical="center" wrapText="1"/>
    </xf>
    <xf numFmtId="0" fontId="19" fillId="0" borderId="13" xfId="0" applyNumberFormat="1" applyFont="1" applyBorder="1" applyAlignment="1">
      <alignment vertical="center"/>
    </xf>
    <xf numFmtId="1" fontId="19" fillId="0" borderId="13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9" fillId="10" borderId="22" xfId="0" applyFont="1" applyFill="1" applyBorder="1" applyAlignment="1">
      <alignment vertical="center"/>
    </xf>
    <xf numFmtId="0" fontId="19" fillId="10" borderId="23" xfId="0" applyFont="1" applyFill="1" applyBorder="1" applyAlignment="1">
      <alignment vertical="center"/>
    </xf>
    <xf numFmtId="0" fontId="19" fillId="10" borderId="23" xfId="0" applyFont="1" applyFill="1" applyBorder="1" applyAlignment="1">
      <alignment horizontal="left" vertical="center" wrapText="1"/>
    </xf>
    <xf numFmtId="0" fontId="19" fillId="10" borderId="23" xfId="0" applyFont="1" applyFill="1" applyBorder="1" applyAlignment="1">
      <alignment horizontal="left" vertical="center"/>
    </xf>
    <xf numFmtId="43" fontId="18" fillId="10" borderId="23" xfId="42" applyFont="1" applyFill="1" applyBorder="1" applyAlignment="1">
      <alignment vertical="center"/>
    </xf>
    <xf numFmtId="0" fontId="19" fillId="10" borderId="24" xfId="0" applyFont="1" applyFill="1" applyBorder="1" applyAlignment="1">
      <alignment horizontal="left" vertical="center" wrapText="1"/>
    </xf>
    <xf numFmtId="0" fontId="19" fillId="10" borderId="13" xfId="0" applyFont="1" applyFill="1" applyBorder="1" applyAlignment="1">
      <alignment vertical="center"/>
    </xf>
    <xf numFmtId="0" fontId="19" fillId="10" borderId="13" xfId="0" applyFont="1" applyFill="1" applyBorder="1" applyAlignment="1">
      <alignment horizontal="left" vertical="center" wrapText="1"/>
    </xf>
    <xf numFmtId="43" fontId="18" fillId="10" borderId="13" xfId="42" applyFont="1" applyFill="1" applyBorder="1" applyAlignment="1">
      <alignment vertical="center"/>
    </xf>
    <xf numFmtId="43" fontId="19" fillId="0" borderId="0" xfId="0" applyNumberFormat="1" applyFont="1" applyBorder="1" applyAlignment="1">
      <alignment/>
    </xf>
    <xf numFmtId="43" fontId="19" fillId="0" borderId="0" xfId="0" applyNumberFormat="1" applyFont="1" applyAlignment="1">
      <alignment/>
    </xf>
    <xf numFmtId="43" fontId="41" fillId="0" borderId="0" xfId="0" applyNumberFormat="1" applyFont="1" applyAlignment="1">
      <alignment/>
    </xf>
    <xf numFmtId="0" fontId="18" fillId="10" borderId="13" xfId="0" applyFont="1" applyFill="1" applyBorder="1" applyAlignment="1">
      <alignment vertical="center"/>
    </xf>
    <xf numFmtId="43" fontId="20" fillId="0" borderId="13" xfId="42" applyFont="1" applyBorder="1" applyAlignment="1">
      <alignment horizontal="center" vertical="center" wrapText="1"/>
    </xf>
    <xf numFmtId="43" fontId="20" fillId="0" borderId="13" xfId="0" applyNumberFormat="1" applyFont="1" applyBorder="1" applyAlignment="1">
      <alignment horizontal="left" vertical="center" wrapText="1"/>
    </xf>
    <xf numFmtId="43" fontId="20" fillId="0" borderId="13" xfId="0" applyNumberFormat="1" applyFont="1" applyBorder="1" applyAlignment="1">
      <alignment vertical="center"/>
    </xf>
    <xf numFmtId="43" fontId="22" fillId="10" borderId="13" xfId="42" applyFont="1" applyFill="1" applyBorder="1" applyAlignment="1">
      <alignment vertical="center"/>
    </xf>
    <xf numFmtId="0" fontId="22" fillId="33" borderId="12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left" vertical="center"/>
    </xf>
    <xf numFmtId="0" fontId="22" fillId="33" borderId="16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vertical="center"/>
    </xf>
    <xf numFmtId="0" fontId="22" fillId="33" borderId="12" xfId="0" applyNumberFormat="1" applyFont="1" applyFill="1" applyBorder="1" applyAlignment="1" quotePrefix="1">
      <alignment vertical="center"/>
    </xf>
    <xf numFmtId="1" fontId="22" fillId="33" borderId="10" xfId="0" applyNumberFormat="1" applyFont="1" applyFill="1" applyBorder="1" applyAlignment="1" quotePrefix="1">
      <alignment vertical="center"/>
    </xf>
    <xf numFmtId="1" fontId="22" fillId="33" borderId="10" xfId="0" applyNumberFormat="1" applyFont="1" applyFill="1" applyBorder="1" applyAlignment="1" quotePrefix="1">
      <alignment horizontal="left" vertical="center"/>
    </xf>
    <xf numFmtId="1" fontId="22" fillId="33" borderId="11" xfId="0" applyNumberFormat="1" applyFont="1" applyFill="1" applyBorder="1" applyAlignment="1" quotePrefix="1">
      <alignment horizontal="left" vertical="center"/>
    </xf>
    <xf numFmtId="0" fontId="22" fillId="33" borderId="12" xfId="0" applyFont="1" applyFill="1" applyBorder="1" applyAlignment="1" quotePrefix="1">
      <alignment vertical="center"/>
    </xf>
    <xf numFmtId="0" fontId="18" fillId="35" borderId="25" xfId="0" applyNumberFormat="1" applyFont="1" applyFill="1" applyBorder="1" applyAlignment="1">
      <alignment horizontal="center" vertical="center" wrapText="1"/>
    </xf>
    <xf numFmtId="0" fontId="18" fillId="35" borderId="25" xfId="0" applyNumberFormat="1" applyFont="1" applyFill="1" applyBorder="1" applyAlignment="1">
      <alignment horizontal="center" vertical="center"/>
    </xf>
    <xf numFmtId="0" fontId="18" fillId="35" borderId="26" xfId="0" applyNumberFormat="1" applyFont="1" applyFill="1" applyBorder="1" applyAlignment="1">
      <alignment horizontal="center" vertical="center" wrapText="1"/>
    </xf>
    <xf numFmtId="0" fontId="18" fillId="35" borderId="27" xfId="0" applyNumberFormat="1" applyFont="1" applyFill="1" applyBorder="1" applyAlignment="1">
      <alignment horizontal="left" vertical="center"/>
    </xf>
    <xf numFmtId="43" fontId="18" fillId="35" borderId="25" xfId="0" applyNumberFormat="1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43" fontId="18" fillId="0" borderId="0" xfId="0" applyNumberFormat="1" applyFont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43" fontId="19" fillId="0" borderId="0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80" zoomScaleSheetLayoutView="80" zoomScalePageLayoutView="0" workbookViewId="0" topLeftCell="A1">
      <selection activeCell="C16" sqref="C16"/>
    </sheetView>
  </sheetViews>
  <sheetFormatPr defaultColWidth="9.140625" defaultRowHeight="12.75"/>
  <cols>
    <col min="1" max="1" width="36.421875" style="3" customWidth="1"/>
    <col min="2" max="2" width="16.421875" style="3" customWidth="1"/>
    <col min="3" max="3" width="41.28125" style="3" customWidth="1"/>
    <col min="4" max="4" width="14.421875" style="3" customWidth="1"/>
    <col min="5" max="5" width="12.140625" style="3" customWidth="1"/>
    <col min="6" max="6" width="13.421875" style="3" customWidth="1"/>
    <col min="7" max="7" width="30.140625" style="5" customWidth="1"/>
    <col min="8" max="8" width="29.421875" style="5" customWidth="1"/>
    <col min="9" max="9" width="20.57421875" style="5" customWidth="1"/>
    <col min="10" max="10" width="16.28125" style="6" customWidth="1"/>
    <col min="11" max="11" width="26.57421875" style="5" customWidth="1"/>
    <col min="12" max="12" width="18.8515625" style="3" customWidth="1"/>
    <col min="13" max="16384" width="9.140625" style="3" customWidth="1"/>
  </cols>
  <sheetData>
    <row r="1" spans="1:12" ht="24.75" customHeight="1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8.75">
      <c r="A2" s="123" t="s">
        <v>241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8" ht="18.75">
      <c r="B3" s="1"/>
      <c r="C3" s="1"/>
      <c r="D3" s="1"/>
      <c r="E3" s="1"/>
      <c r="F3" s="1"/>
      <c r="G3" s="2"/>
      <c r="H3" s="2"/>
    </row>
    <row r="4" spans="2:8" ht="18.75">
      <c r="B4" s="1"/>
      <c r="C4" s="1"/>
      <c r="D4" s="1"/>
      <c r="E4" s="1"/>
      <c r="F4" s="1"/>
      <c r="G4" s="2"/>
      <c r="H4" s="2"/>
    </row>
    <row r="5" spans="1:7" ht="24.75" customHeight="1">
      <c r="A5" s="29" t="s">
        <v>205</v>
      </c>
      <c r="B5" s="29" t="s">
        <v>204</v>
      </c>
      <c r="C5" s="30"/>
      <c r="D5" s="30"/>
      <c r="E5" s="30"/>
      <c r="F5" s="30"/>
      <c r="G5" s="31"/>
    </row>
    <row r="6" spans="1:7" ht="24.75" customHeight="1">
      <c r="A6" s="29" t="s">
        <v>207</v>
      </c>
      <c r="B6" s="39" t="s">
        <v>206</v>
      </c>
      <c r="C6" s="40"/>
      <c r="D6" s="40"/>
      <c r="E6" s="40"/>
      <c r="F6" s="40"/>
      <c r="G6" s="41"/>
    </row>
    <row r="7" spans="1:7" ht="24.75" customHeight="1">
      <c r="A7" s="10" t="s">
        <v>10</v>
      </c>
      <c r="B7" s="42" t="s">
        <v>208</v>
      </c>
      <c r="C7" s="7"/>
      <c r="D7" s="7"/>
      <c r="E7" s="7"/>
      <c r="F7" s="8"/>
      <c r="G7" s="9"/>
    </row>
    <row r="8" spans="1:7" ht="24.75" customHeight="1">
      <c r="A8" s="10" t="s">
        <v>178</v>
      </c>
      <c r="B8" s="43" t="s">
        <v>209</v>
      </c>
      <c r="C8" s="7"/>
      <c r="D8" s="7"/>
      <c r="E8" s="7"/>
      <c r="F8" s="8"/>
      <c r="G8" s="9"/>
    </row>
    <row r="9" spans="1:7" ht="24.75" customHeight="1">
      <c r="A9" s="11" t="s">
        <v>210</v>
      </c>
      <c r="B9" s="12"/>
      <c r="C9" s="11" t="s">
        <v>242</v>
      </c>
      <c r="D9" s="7"/>
      <c r="E9" s="7"/>
      <c r="F9" s="8"/>
      <c r="G9" s="9"/>
    </row>
    <row r="11" spans="1:3" ht="19.5" thickBot="1">
      <c r="A11" s="44" t="s">
        <v>213</v>
      </c>
      <c r="C11" s="13"/>
    </row>
    <row r="12" spans="1:12" ht="44.25" customHeight="1">
      <c r="A12" s="48" t="s">
        <v>0</v>
      </c>
      <c r="B12" s="49" t="s">
        <v>8</v>
      </c>
      <c r="C12" s="49" t="s">
        <v>12</v>
      </c>
      <c r="D12" s="50" t="s">
        <v>6</v>
      </c>
      <c r="E12" s="50" t="s">
        <v>7</v>
      </c>
      <c r="F12" s="50" t="s">
        <v>11</v>
      </c>
      <c r="G12" s="49" t="s">
        <v>13</v>
      </c>
      <c r="H12" s="50" t="s">
        <v>1</v>
      </c>
      <c r="I12" s="50" t="s">
        <v>2</v>
      </c>
      <c r="J12" s="50" t="s">
        <v>3</v>
      </c>
      <c r="K12" s="50" t="s">
        <v>4</v>
      </c>
      <c r="L12" s="51" t="s">
        <v>5</v>
      </c>
    </row>
    <row r="13" spans="1:12" ht="37.5">
      <c r="A13" s="52" t="s">
        <v>16</v>
      </c>
      <c r="B13" s="15">
        <v>41507</v>
      </c>
      <c r="C13" s="14" t="s">
        <v>18</v>
      </c>
      <c r="D13" s="34">
        <v>84148</v>
      </c>
      <c r="E13" s="34" t="s">
        <v>20</v>
      </c>
      <c r="F13" s="34" t="s">
        <v>21</v>
      </c>
      <c r="G13" s="32" t="s">
        <v>228</v>
      </c>
      <c r="H13" s="33" t="s">
        <v>22</v>
      </c>
      <c r="I13" s="33" t="s">
        <v>19</v>
      </c>
      <c r="J13" s="56">
        <v>1581.4443858724303</v>
      </c>
      <c r="K13" s="14">
        <v>2981219096</v>
      </c>
      <c r="L13" s="53"/>
    </row>
    <row r="14" spans="1:12" ht="37.5">
      <c r="A14" s="52" t="s">
        <v>17</v>
      </c>
      <c r="B14" s="15">
        <v>41507</v>
      </c>
      <c r="C14" s="14" t="s">
        <v>18</v>
      </c>
      <c r="D14" s="34">
        <v>84148</v>
      </c>
      <c r="E14" s="34" t="s">
        <v>20</v>
      </c>
      <c r="F14" s="34" t="s">
        <v>21</v>
      </c>
      <c r="G14" s="32" t="s">
        <v>36</v>
      </c>
      <c r="H14" s="33" t="s">
        <v>23</v>
      </c>
      <c r="I14" s="33" t="s">
        <v>19</v>
      </c>
      <c r="J14" s="56">
        <v>1581.4443858724303</v>
      </c>
      <c r="K14" s="14">
        <v>561706479</v>
      </c>
      <c r="L14" s="53"/>
    </row>
    <row r="15" spans="1:12" ht="37.5">
      <c r="A15" s="52" t="s">
        <v>42</v>
      </c>
      <c r="B15" s="15">
        <v>41541</v>
      </c>
      <c r="C15" s="14" t="s">
        <v>44</v>
      </c>
      <c r="D15" s="34">
        <v>84148</v>
      </c>
      <c r="E15" s="34" t="s">
        <v>20</v>
      </c>
      <c r="F15" s="34" t="s">
        <v>21</v>
      </c>
      <c r="G15" s="35" t="s">
        <v>195</v>
      </c>
      <c r="H15" s="33" t="s">
        <v>22</v>
      </c>
      <c r="I15" s="33" t="s">
        <v>45</v>
      </c>
      <c r="J15" s="56">
        <v>7333.16692607004</v>
      </c>
      <c r="K15" s="14">
        <v>3913733095</v>
      </c>
      <c r="L15" s="53"/>
    </row>
    <row r="16" spans="1:12" ht="37.5">
      <c r="A16" s="52" t="s">
        <v>43</v>
      </c>
      <c r="B16" s="15">
        <v>41541</v>
      </c>
      <c r="C16" s="14" t="s">
        <v>44</v>
      </c>
      <c r="D16" s="34">
        <v>84148</v>
      </c>
      <c r="E16" s="34" t="s">
        <v>20</v>
      </c>
      <c r="F16" s="34" t="s">
        <v>21</v>
      </c>
      <c r="G16" s="35" t="s">
        <v>36</v>
      </c>
      <c r="H16" s="33" t="s">
        <v>23</v>
      </c>
      <c r="I16" s="33" t="s">
        <v>45</v>
      </c>
      <c r="J16" s="56">
        <v>7333.16692607004</v>
      </c>
      <c r="K16" s="14">
        <v>3913732749</v>
      </c>
      <c r="L16" s="53"/>
    </row>
    <row r="17" spans="1:12" ht="37.5">
      <c r="A17" s="52" t="s">
        <v>144</v>
      </c>
      <c r="B17" s="15">
        <v>41563</v>
      </c>
      <c r="C17" s="14" t="s">
        <v>146</v>
      </c>
      <c r="D17" s="34">
        <v>84148</v>
      </c>
      <c r="E17" s="34" t="s">
        <v>20</v>
      </c>
      <c r="F17" s="34" t="s">
        <v>229</v>
      </c>
      <c r="G17" s="35" t="s">
        <v>195</v>
      </c>
      <c r="H17" s="33" t="s">
        <v>22</v>
      </c>
      <c r="I17" s="33" t="s">
        <v>148</v>
      </c>
      <c r="J17" s="56">
        <v>2197.710150753769</v>
      </c>
      <c r="K17" s="14" t="s">
        <v>149</v>
      </c>
      <c r="L17" s="53"/>
    </row>
    <row r="18" spans="1:12" ht="37.5">
      <c r="A18" s="52" t="s">
        <v>145</v>
      </c>
      <c r="B18" s="15">
        <v>41563</v>
      </c>
      <c r="C18" s="14" t="s">
        <v>147</v>
      </c>
      <c r="D18" s="34">
        <v>84148</v>
      </c>
      <c r="E18" s="34" t="s">
        <v>20</v>
      </c>
      <c r="F18" s="34" t="s">
        <v>21</v>
      </c>
      <c r="G18" s="32" t="s">
        <v>36</v>
      </c>
      <c r="H18" s="33" t="s">
        <v>23</v>
      </c>
      <c r="I18" s="33" t="s">
        <v>148</v>
      </c>
      <c r="J18" s="56">
        <v>2197.710150753769</v>
      </c>
      <c r="K18" s="14" t="s">
        <v>150</v>
      </c>
      <c r="L18" s="53"/>
    </row>
    <row r="19" spans="1:12" ht="37.5">
      <c r="A19" s="52" t="s">
        <v>46</v>
      </c>
      <c r="B19" s="15">
        <v>41569</v>
      </c>
      <c r="C19" s="14" t="s">
        <v>55</v>
      </c>
      <c r="D19" s="34">
        <v>84148</v>
      </c>
      <c r="E19" s="34" t="s">
        <v>31</v>
      </c>
      <c r="F19" s="34" t="s">
        <v>21</v>
      </c>
      <c r="G19" s="14" t="s">
        <v>56</v>
      </c>
      <c r="H19" s="33" t="s">
        <v>59</v>
      </c>
      <c r="I19" s="33" t="s">
        <v>32</v>
      </c>
      <c r="J19" s="56">
        <v>1847</v>
      </c>
      <c r="K19" s="14" t="s">
        <v>63</v>
      </c>
      <c r="L19" s="53"/>
    </row>
    <row r="20" spans="1:12" ht="37.5">
      <c r="A20" s="52" t="s">
        <v>47</v>
      </c>
      <c r="B20" s="15">
        <v>41569</v>
      </c>
      <c r="C20" s="14" t="s">
        <v>55</v>
      </c>
      <c r="D20" s="34">
        <v>84148</v>
      </c>
      <c r="E20" s="34" t="s">
        <v>31</v>
      </c>
      <c r="F20" s="34" t="s">
        <v>21</v>
      </c>
      <c r="G20" s="14" t="s">
        <v>36</v>
      </c>
      <c r="H20" s="33" t="s">
        <v>23</v>
      </c>
      <c r="I20" s="33" t="s">
        <v>32</v>
      </c>
      <c r="J20" s="56">
        <v>1847</v>
      </c>
      <c r="K20" s="14" t="s">
        <v>64</v>
      </c>
      <c r="L20" s="53"/>
    </row>
    <row r="21" spans="1:12" ht="37.5">
      <c r="A21" s="52" t="s">
        <v>48</v>
      </c>
      <c r="B21" s="15">
        <v>41569</v>
      </c>
      <c r="C21" s="14" t="s">
        <v>55</v>
      </c>
      <c r="D21" s="34">
        <v>84148</v>
      </c>
      <c r="E21" s="34" t="s">
        <v>31</v>
      </c>
      <c r="F21" s="34" t="s">
        <v>21</v>
      </c>
      <c r="G21" s="14" t="s">
        <v>57</v>
      </c>
      <c r="H21" s="33" t="s">
        <v>60</v>
      </c>
      <c r="I21" s="33" t="s">
        <v>32</v>
      </c>
      <c r="J21" s="56">
        <v>1847</v>
      </c>
      <c r="K21" s="14" t="s">
        <v>65</v>
      </c>
      <c r="L21" s="53"/>
    </row>
    <row r="22" spans="1:12" ht="37.5">
      <c r="A22" s="52" t="s">
        <v>49</v>
      </c>
      <c r="B22" s="15">
        <v>41569</v>
      </c>
      <c r="C22" s="14" t="s">
        <v>55</v>
      </c>
      <c r="D22" s="34">
        <v>84148</v>
      </c>
      <c r="E22" s="34" t="s">
        <v>31</v>
      </c>
      <c r="F22" s="34" t="s">
        <v>21</v>
      </c>
      <c r="G22" s="14" t="s">
        <v>192</v>
      </c>
      <c r="H22" s="33" t="s">
        <v>22</v>
      </c>
      <c r="I22" s="33" t="s">
        <v>32</v>
      </c>
      <c r="J22" s="56">
        <v>1847</v>
      </c>
      <c r="K22" s="14" t="s">
        <v>66</v>
      </c>
      <c r="L22" s="53"/>
    </row>
    <row r="23" spans="1:12" ht="37.5">
      <c r="A23" s="52" t="s">
        <v>50</v>
      </c>
      <c r="B23" s="15">
        <v>41569</v>
      </c>
      <c r="C23" s="14" t="s">
        <v>55</v>
      </c>
      <c r="D23" s="34">
        <v>84148</v>
      </c>
      <c r="E23" s="34" t="s">
        <v>31</v>
      </c>
      <c r="F23" s="34" t="s">
        <v>21</v>
      </c>
      <c r="G23" s="14" t="s">
        <v>193</v>
      </c>
      <c r="H23" s="33" t="s">
        <v>22</v>
      </c>
      <c r="I23" s="33" t="s">
        <v>32</v>
      </c>
      <c r="J23" s="56">
        <v>1847</v>
      </c>
      <c r="K23" s="14" t="s">
        <v>67</v>
      </c>
      <c r="L23" s="53"/>
    </row>
    <row r="24" spans="1:12" ht="37.5">
      <c r="A24" s="52" t="s">
        <v>51</v>
      </c>
      <c r="B24" s="15">
        <v>41569</v>
      </c>
      <c r="C24" s="14" t="s">
        <v>55</v>
      </c>
      <c r="D24" s="34">
        <v>84148</v>
      </c>
      <c r="E24" s="34" t="s">
        <v>31</v>
      </c>
      <c r="F24" s="34" t="s">
        <v>21</v>
      </c>
      <c r="G24" s="14" t="s">
        <v>228</v>
      </c>
      <c r="H24" s="33" t="s">
        <v>22</v>
      </c>
      <c r="I24" s="33" t="s">
        <v>32</v>
      </c>
      <c r="J24" s="56">
        <v>1847</v>
      </c>
      <c r="K24" s="14" t="s">
        <v>68</v>
      </c>
      <c r="L24" s="53"/>
    </row>
    <row r="25" spans="1:12" ht="46.5" customHeight="1">
      <c r="A25" s="52" t="s">
        <v>52</v>
      </c>
      <c r="B25" s="15">
        <v>41569</v>
      </c>
      <c r="C25" s="14" t="s">
        <v>55</v>
      </c>
      <c r="D25" s="34">
        <v>84148</v>
      </c>
      <c r="E25" s="34" t="s">
        <v>31</v>
      </c>
      <c r="F25" s="34" t="s">
        <v>21</v>
      </c>
      <c r="G25" s="14" t="s">
        <v>36</v>
      </c>
      <c r="H25" s="33" t="s">
        <v>23</v>
      </c>
      <c r="I25" s="33" t="s">
        <v>32</v>
      </c>
      <c r="J25" s="56">
        <v>1847</v>
      </c>
      <c r="K25" s="14" t="s">
        <v>69</v>
      </c>
      <c r="L25" s="53"/>
    </row>
    <row r="26" spans="1:12" ht="46.5" customHeight="1">
      <c r="A26" s="52" t="s">
        <v>53</v>
      </c>
      <c r="B26" s="15">
        <v>41569</v>
      </c>
      <c r="C26" s="14" t="s">
        <v>55</v>
      </c>
      <c r="D26" s="34">
        <v>84148</v>
      </c>
      <c r="E26" s="34" t="s">
        <v>31</v>
      </c>
      <c r="F26" s="34" t="s">
        <v>21</v>
      </c>
      <c r="G26" s="14" t="s">
        <v>62</v>
      </c>
      <c r="H26" s="33" t="s">
        <v>61</v>
      </c>
      <c r="I26" s="33" t="s">
        <v>32</v>
      </c>
      <c r="J26" s="56">
        <v>1847</v>
      </c>
      <c r="K26" s="14" t="s">
        <v>70</v>
      </c>
      <c r="L26" s="53"/>
    </row>
    <row r="27" spans="1:12" ht="37.5">
      <c r="A27" s="52" t="s">
        <v>54</v>
      </c>
      <c r="B27" s="15">
        <v>41569</v>
      </c>
      <c r="C27" s="14" t="s">
        <v>55</v>
      </c>
      <c r="D27" s="34">
        <v>84148</v>
      </c>
      <c r="E27" s="34" t="s">
        <v>31</v>
      </c>
      <c r="F27" s="34" t="s">
        <v>21</v>
      </c>
      <c r="G27" s="14" t="s">
        <v>36</v>
      </c>
      <c r="H27" s="33" t="s">
        <v>23</v>
      </c>
      <c r="I27" s="33" t="s">
        <v>32</v>
      </c>
      <c r="J27" s="56">
        <v>1847</v>
      </c>
      <c r="K27" s="14" t="s">
        <v>41</v>
      </c>
      <c r="L27" s="53"/>
    </row>
    <row r="28" spans="1:12" ht="37.5">
      <c r="A28" s="52" t="s">
        <v>71</v>
      </c>
      <c r="B28" s="16">
        <v>41582</v>
      </c>
      <c r="C28" s="17" t="s">
        <v>72</v>
      </c>
      <c r="D28" s="34">
        <v>84148</v>
      </c>
      <c r="E28" s="34" t="s">
        <v>20</v>
      </c>
      <c r="F28" s="34" t="s">
        <v>21</v>
      </c>
      <c r="G28" s="32" t="s">
        <v>230</v>
      </c>
      <c r="H28" s="33" t="s">
        <v>22</v>
      </c>
      <c r="I28" s="33" t="s">
        <v>74</v>
      </c>
      <c r="J28" s="56">
        <v>1688.7755102040817</v>
      </c>
      <c r="K28" s="14" t="s">
        <v>75</v>
      </c>
      <c r="L28" s="53"/>
    </row>
    <row r="29" spans="1:12" ht="37.5">
      <c r="A29" s="52" t="s">
        <v>78</v>
      </c>
      <c r="B29" s="15">
        <v>41627</v>
      </c>
      <c r="C29" s="14" t="s">
        <v>79</v>
      </c>
      <c r="D29" s="34">
        <v>84148</v>
      </c>
      <c r="E29" s="34" t="s">
        <v>20</v>
      </c>
      <c r="F29" s="34" t="s">
        <v>21</v>
      </c>
      <c r="G29" s="32" t="s">
        <v>228</v>
      </c>
      <c r="H29" s="33" t="s">
        <v>22</v>
      </c>
      <c r="I29" s="33"/>
      <c r="J29" s="47">
        <v>2546.18072890664</v>
      </c>
      <c r="K29" s="14" t="s">
        <v>75</v>
      </c>
      <c r="L29" s="53"/>
    </row>
    <row r="30" spans="1:12" ht="37.5">
      <c r="A30" s="52" t="s">
        <v>80</v>
      </c>
      <c r="B30" s="15">
        <v>41638</v>
      </c>
      <c r="C30" s="14" t="s">
        <v>82</v>
      </c>
      <c r="D30" s="34">
        <v>84148</v>
      </c>
      <c r="E30" s="34" t="s">
        <v>31</v>
      </c>
      <c r="F30" s="34" t="s">
        <v>21</v>
      </c>
      <c r="G30" s="32" t="s">
        <v>192</v>
      </c>
      <c r="H30" s="33" t="s">
        <v>22</v>
      </c>
      <c r="I30" s="33" t="s">
        <v>83</v>
      </c>
      <c r="J30" s="56">
        <v>1587.6185721417871</v>
      </c>
      <c r="K30" s="14" t="s">
        <v>84</v>
      </c>
      <c r="L30" s="53"/>
    </row>
    <row r="31" spans="1:12" ht="37.5" customHeight="1">
      <c r="A31" s="52" t="s">
        <v>81</v>
      </c>
      <c r="B31" s="15">
        <v>41638</v>
      </c>
      <c r="C31" s="14" t="s">
        <v>82</v>
      </c>
      <c r="D31" s="34">
        <v>84148</v>
      </c>
      <c r="E31" s="34" t="s">
        <v>31</v>
      </c>
      <c r="F31" s="34" t="s">
        <v>21</v>
      </c>
      <c r="G31" s="32" t="s">
        <v>36</v>
      </c>
      <c r="H31" s="33" t="s">
        <v>23</v>
      </c>
      <c r="I31" s="33" t="s">
        <v>83</v>
      </c>
      <c r="J31" s="56">
        <v>1587.6185721417871</v>
      </c>
      <c r="K31" s="14" t="s">
        <v>85</v>
      </c>
      <c r="L31" s="53"/>
    </row>
    <row r="32" spans="1:12" ht="24.75" customHeight="1">
      <c r="A32" s="115" t="s">
        <v>233</v>
      </c>
      <c r="B32" s="112"/>
      <c r="C32" s="112"/>
      <c r="D32" s="113"/>
      <c r="E32" s="113"/>
      <c r="F32" s="113"/>
      <c r="G32" s="112"/>
      <c r="H32" s="113"/>
      <c r="I32" s="113"/>
      <c r="J32" s="116">
        <f>SUM(J13:J31)</f>
        <v>46257.83630878678</v>
      </c>
      <c r="K32" s="113"/>
      <c r="L32" s="114"/>
    </row>
    <row r="33" spans="1:12" ht="37.5">
      <c r="A33" s="54" t="s">
        <v>90</v>
      </c>
      <c r="B33" s="16">
        <v>41506</v>
      </c>
      <c r="C33" s="17" t="s">
        <v>100</v>
      </c>
      <c r="D33" s="34">
        <v>84148</v>
      </c>
      <c r="E33" s="34" t="s">
        <v>20</v>
      </c>
      <c r="F33" s="34" t="s">
        <v>21</v>
      </c>
      <c r="G33" s="14" t="s">
        <v>104</v>
      </c>
      <c r="H33" s="33" t="s">
        <v>22</v>
      </c>
      <c r="I33" s="33" t="s">
        <v>114</v>
      </c>
      <c r="J33" s="47">
        <v>1560.3584607274645</v>
      </c>
      <c r="K33" s="14" t="s">
        <v>117</v>
      </c>
      <c r="L33" s="53"/>
    </row>
    <row r="34" spans="1:12" ht="37.5">
      <c r="A34" s="54" t="s">
        <v>91</v>
      </c>
      <c r="B34" s="16">
        <v>41506</v>
      </c>
      <c r="C34" s="17" t="s">
        <v>100</v>
      </c>
      <c r="D34" s="34">
        <v>84148</v>
      </c>
      <c r="E34" s="34" t="s">
        <v>20</v>
      </c>
      <c r="F34" s="34" t="s">
        <v>21</v>
      </c>
      <c r="G34" s="14" t="s">
        <v>105</v>
      </c>
      <c r="H34" s="33" t="s">
        <v>22</v>
      </c>
      <c r="I34" s="33" t="s">
        <v>114</v>
      </c>
      <c r="J34" s="47">
        <v>1560.3584607274645</v>
      </c>
      <c r="K34" s="14" t="s">
        <v>118</v>
      </c>
      <c r="L34" s="53"/>
    </row>
    <row r="35" spans="1:12" ht="37.5">
      <c r="A35" s="54" t="s">
        <v>92</v>
      </c>
      <c r="B35" s="16">
        <v>41533</v>
      </c>
      <c r="C35" s="17" t="s">
        <v>101</v>
      </c>
      <c r="D35" s="34">
        <v>84148</v>
      </c>
      <c r="E35" s="34" t="s">
        <v>20</v>
      </c>
      <c r="F35" s="34" t="s">
        <v>21</v>
      </c>
      <c r="G35" s="14" t="s">
        <v>106</v>
      </c>
      <c r="H35" s="33" t="s">
        <v>23</v>
      </c>
      <c r="I35" s="33" t="s">
        <v>115</v>
      </c>
      <c r="J35" s="47">
        <v>1681.9066147859924</v>
      </c>
      <c r="K35" s="14" t="s">
        <v>119</v>
      </c>
      <c r="L35" s="53"/>
    </row>
    <row r="36" spans="1:12" ht="37.5">
      <c r="A36" s="55" t="s">
        <v>93</v>
      </c>
      <c r="B36" s="16">
        <v>41533</v>
      </c>
      <c r="C36" s="17" t="s">
        <v>101</v>
      </c>
      <c r="D36" s="34">
        <v>84148</v>
      </c>
      <c r="E36" s="34" t="s">
        <v>20</v>
      </c>
      <c r="F36" s="34" t="s">
        <v>21</v>
      </c>
      <c r="G36" s="14" t="s">
        <v>106</v>
      </c>
      <c r="H36" s="33" t="s">
        <v>23</v>
      </c>
      <c r="I36" s="33" t="s">
        <v>115</v>
      </c>
      <c r="J36" s="47">
        <v>1681.9066147859924</v>
      </c>
      <c r="K36" s="14" t="s">
        <v>120</v>
      </c>
      <c r="L36" s="53"/>
    </row>
    <row r="37" spans="1:12" ht="37.5">
      <c r="A37" s="55" t="s">
        <v>94</v>
      </c>
      <c r="B37" s="16">
        <v>41533</v>
      </c>
      <c r="C37" s="17" t="s">
        <v>101</v>
      </c>
      <c r="D37" s="34">
        <v>84148</v>
      </c>
      <c r="E37" s="34" t="s">
        <v>20</v>
      </c>
      <c r="F37" s="34" t="s">
        <v>21</v>
      </c>
      <c r="G37" s="14" t="s">
        <v>107</v>
      </c>
      <c r="H37" s="33" t="s">
        <v>113</v>
      </c>
      <c r="I37" s="33" t="s">
        <v>115</v>
      </c>
      <c r="J37" s="47">
        <v>1681.9066147859924</v>
      </c>
      <c r="K37" s="14" t="s">
        <v>121</v>
      </c>
      <c r="L37" s="53"/>
    </row>
    <row r="38" spans="1:12" ht="37.5">
      <c r="A38" s="55" t="s">
        <v>95</v>
      </c>
      <c r="B38" s="16">
        <v>41533</v>
      </c>
      <c r="C38" s="17" t="s">
        <v>101</v>
      </c>
      <c r="D38" s="34">
        <v>84148</v>
      </c>
      <c r="E38" s="34" t="s">
        <v>20</v>
      </c>
      <c r="F38" s="34" t="s">
        <v>21</v>
      </c>
      <c r="G38" s="14" t="s">
        <v>108</v>
      </c>
      <c r="H38" s="33" t="s">
        <v>61</v>
      </c>
      <c r="I38" s="33" t="s">
        <v>115</v>
      </c>
      <c r="J38" s="47">
        <v>1681.9066147859924</v>
      </c>
      <c r="K38" s="14" t="s">
        <v>122</v>
      </c>
      <c r="L38" s="53"/>
    </row>
    <row r="39" spans="1:12" ht="37.5">
      <c r="A39" s="55" t="s">
        <v>96</v>
      </c>
      <c r="B39" s="16">
        <v>41533</v>
      </c>
      <c r="C39" s="17" t="s">
        <v>101</v>
      </c>
      <c r="D39" s="34">
        <v>84148</v>
      </c>
      <c r="E39" s="34" t="s">
        <v>20</v>
      </c>
      <c r="F39" s="34" t="s">
        <v>21</v>
      </c>
      <c r="G39" s="14" t="s">
        <v>109</v>
      </c>
      <c r="H39" s="33" t="s">
        <v>60</v>
      </c>
      <c r="I39" s="33" t="s">
        <v>115</v>
      </c>
      <c r="J39" s="47">
        <v>1681.9066147859924</v>
      </c>
      <c r="K39" s="14" t="s">
        <v>123</v>
      </c>
      <c r="L39" s="53"/>
    </row>
    <row r="40" spans="1:12" ht="37.5">
      <c r="A40" s="54" t="s">
        <v>97</v>
      </c>
      <c r="B40" s="16">
        <v>41536</v>
      </c>
      <c r="C40" s="17" t="s">
        <v>102</v>
      </c>
      <c r="D40" s="34">
        <v>84148</v>
      </c>
      <c r="E40" s="34" t="s">
        <v>31</v>
      </c>
      <c r="F40" s="34" t="s">
        <v>21</v>
      </c>
      <c r="G40" s="14" t="s">
        <v>110</v>
      </c>
      <c r="H40" s="33" t="s">
        <v>22</v>
      </c>
      <c r="I40" s="33" t="s">
        <v>116</v>
      </c>
      <c r="J40" s="47">
        <v>23346.303501945527</v>
      </c>
      <c r="K40" s="14" t="s">
        <v>124</v>
      </c>
      <c r="L40" s="53"/>
    </row>
    <row r="41" spans="1:12" ht="37.5">
      <c r="A41" s="54" t="s">
        <v>98</v>
      </c>
      <c r="B41" s="16">
        <v>41536</v>
      </c>
      <c r="C41" s="17" t="s">
        <v>103</v>
      </c>
      <c r="D41" s="34">
        <v>84148</v>
      </c>
      <c r="E41" s="34" t="s">
        <v>31</v>
      </c>
      <c r="F41" s="34" t="s">
        <v>21</v>
      </c>
      <c r="G41" s="14" t="s">
        <v>111</v>
      </c>
      <c r="H41" s="33" t="s">
        <v>22</v>
      </c>
      <c r="I41" s="33" t="s">
        <v>116</v>
      </c>
      <c r="J41" s="47">
        <v>27140.077821011673</v>
      </c>
      <c r="K41" s="14" t="s">
        <v>125</v>
      </c>
      <c r="L41" s="53"/>
    </row>
    <row r="42" spans="1:12" ht="37.5">
      <c r="A42" s="54" t="s">
        <v>99</v>
      </c>
      <c r="B42" s="16">
        <v>41536</v>
      </c>
      <c r="C42" s="17" t="s">
        <v>103</v>
      </c>
      <c r="D42" s="34">
        <v>84148</v>
      </c>
      <c r="E42" s="34" t="s">
        <v>31</v>
      </c>
      <c r="F42" s="34" t="s">
        <v>21</v>
      </c>
      <c r="G42" s="18" t="s">
        <v>112</v>
      </c>
      <c r="H42" s="33" t="s">
        <v>23</v>
      </c>
      <c r="I42" s="33" t="s">
        <v>116</v>
      </c>
      <c r="J42" s="47">
        <v>27140.077821011673</v>
      </c>
      <c r="K42" s="14" t="s">
        <v>126</v>
      </c>
      <c r="L42" s="53"/>
    </row>
    <row r="43" spans="1:12" ht="24.75" customHeight="1">
      <c r="A43" s="115" t="s">
        <v>235</v>
      </c>
      <c r="B43" s="112"/>
      <c r="C43" s="112"/>
      <c r="D43" s="113"/>
      <c r="E43" s="113"/>
      <c r="F43" s="113"/>
      <c r="G43" s="112"/>
      <c r="H43" s="113"/>
      <c r="I43" s="113"/>
      <c r="J43" s="116">
        <f>SUM(J33:J42)</f>
        <v>89156.70913935376</v>
      </c>
      <c r="K43" s="113"/>
      <c r="L43" s="114"/>
    </row>
    <row r="44" spans="1:12" ht="26.25" customHeight="1" thickBot="1">
      <c r="A44" s="83"/>
      <c r="B44" s="84"/>
      <c r="C44" s="85"/>
      <c r="D44" s="84"/>
      <c r="E44" s="84"/>
      <c r="F44" s="84"/>
      <c r="G44" s="86"/>
      <c r="H44" s="86"/>
      <c r="I44" s="117" t="s">
        <v>14</v>
      </c>
      <c r="J44" s="87">
        <f>J32+J43</f>
        <v>135414.54544814053</v>
      </c>
      <c r="K44" s="85"/>
      <c r="L44" s="88"/>
    </row>
    <row r="45" spans="1:12" ht="18.75">
      <c r="A45" s="36"/>
      <c r="B45" s="36"/>
      <c r="C45" s="37"/>
      <c r="D45" s="36"/>
      <c r="E45" s="36"/>
      <c r="F45" s="36"/>
      <c r="G45" s="38"/>
      <c r="H45" s="38"/>
      <c r="I45" s="38"/>
      <c r="J45" s="36"/>
      <c r="K45" s="38"/>
      <c r="L45" s="37"/>
    </row>
    <row r="46" spans="1:12" ht="15" customHeight="1">
      <c r="A46" s="19"/>
      <c r="B46" s="19"/>
      <c r="C46" s="20"/>
      <c r="D46" s="19"/>
      <c r="E46" s="19"/>
      <c r="F46" s="19"/>
      <c r="G46" s="21"/>
      <c r="H46" s="21"/>
      <c r="I46" s="21"/>
      <c r="J46" s="22"/>
      <c r="K46" s="21"/>
      <c r="L46" s="20"/>
    </row>
    <row r="47" spans="1:12" ht="15" customHeight="1">
      <c r="A47" s="19"/>
      <c r="B47" s="19"/>
      <c r="C47" s="20"/>
      <c r="D47" s="19"/>
      <c r="E47" s="19"/>
      <c r="F47" s="19"/>
      <c r="G47" s="21"/>
      <c r="H47" s="21"/>
      <c r="I47" s="21"/>
      <c r="J47" s="22"/>
      <c r="K47" s="21"/>
      <c r="L47" s="20"/>
    </row>
    <row r="48" spans="1:12" ht="15" customHeight="1">
      <c r="A48" s="19"/>
      <c r="B48" s="19"/>
      <c r="C48" s="20"/>
      <c r="D48" s="19"/>
      <c r="E48" s="19"/>
      <c r="F48" s="19"/>
      <c r="G48" s="21"/>
      <c r="H48" s="21"/>
      <c r="I48" s="21"/>
      <c r="J48" s="22"/>
      <c r="K48" s="21"/>
      <c r="L48" s="20"/>
    </row>
    <row r="49" spans="1:12" ht="15" customHeight="1">
      <c r="A49" s="19"/>
      <c r="B49" s="19"/>
      <c r="C49" s="20"/>
      <c r="D49" s="19"/>
      <c r="E49" s="19"/>
      <c r="F49" s="19"/>
      <c r="G49" s="21"/>
      <c r="H49" s="21"/>
      <c r="I49" s="21"/>
      <c r="J49" s="22"/>
      <c r="K49" s="21"/>
      <c r="L49" s="20"/>
    </row>
    <row r="50" spans="1:12" ht="15" customHeight="1">
      <c r="A50" s="19"/>
      <c r="B50" s="19"/>
      <c r="C50" s="20"/>
      <c r="D50" s="19"/>
      <c r="E50" s="19"/>
      <c r="F50" s="19"/>
      <c r="G50" s="21"/>
      <c r="H50" s="21"/>
      <c r="I50" s="21"/>
      <c r="J50" s="22"/>
      <c r="K50" s="21"/>
      <c r="L50" s="20"/>
    </row>
    <row r="51" spans="1:12" ht="15" customHeight="1">
      <c r="A51" s="19"/>
      <c r="B51" s="19"/>
      <c r="C51" s="20"/>
      <c r="D51" s="19"/>
      <c r="E51" s="19"/>
      <c r="F51" s="19"/>
      <c r="G51" s="21"/>
      <c r="H51" s="21"/>
      <c r="I51" s="21"/>
      <c r="J51" s="22"/>
      <c r="K51" s="21"/>
      <c r="L51" s="20"/>
    </row>
    <row r="52" spans="2:6" ht="18.75">
      <c r="B52" s="19"/>
      <c r="C52" s="19"/>
      <c r="D52" s="19"/>
      <c r="E52" s="19"/>
      <c r="F52" s="23"/>
    </row>
    <row r="53" spans="1:10" ht="21">
      <c r="A53" s="4" t="s">
        <v>188</v>
      </c>
      <c r="C53" s="4"/>
      <c r="D53" s="19"/>
      <c r="E53" s="19"/>
      <c r="F53" s="4" t="s">
        <v>188</v>
      </c>
      <c r="J53" s="4" t="s">
        <v>188</v>
      </c>
    </row>
    <row r="54" spans="1:10" ht="21">
      <c r="A54" s="4" t="s">
        <v>243</v>
      </c>
      <c r="B54" s="19"/>
      <c r="C54" s="4"/>
      <c r="F54" s="4" t="s">
        <v>211</v>
      </c>
      <c r="J54" s="4" t="s">
        <v>189</v>
      </c>
    </row>
    <row r="55" spans="1:10" ht="21">
      <c r="A55" s="4" t="s">
        <v>244</v>
      </c>
      <c r="B55" s="19"/>
      <c r="C55" s="4"/>
      <c r="D55" s="19"/>
      <c r="F55" s="4" t="s">
        <v>212</v>
      </c>
      <c r="J55" s="4" t="s">
        <v>190</v>
      </c>
    </row>
    <row r="56" spans="2:10" ht="18.75">
      <c r="B56" s="19"/>
      <c r="J56" s="3"/>
    </row>
    <row r="57" spans="1:10" ht="21">
      <c r="A57" s="4" t="s">
        <v>191</v>
      </c>
      <c r="B57" s="19"/>
      <c r="C57" s="4"/>
      <c r="F57" s="4" t="s">
        <v>191</v>
      </c>
      <c r="J57" s="4" t="s">
        <v>191</v>
      </c>
    </row>
    <row r="58" spans="1:12" ht="18.75">
      <c r="A58" s="19"/>
      <c r="B58" s="24"/>
      <c r="C58" s="25"/>
      <c r="D58" s="24"/>
      <c r="E58" s="24"/>
      <c r="F58" s="24"/>
      <c r="G58" s="2"/>
      <c r="H58" s="21"/>
      <c r="I58" s="21"/>
      <c r="J58" s="22"/>
      <c r="K58" s="21"/>
      <c r="L58" s="20"/>
    </row>
    <row r="59" spans="1:12" ht="18.75">
      <c r="A59" s="19"/>
      <c r="B59" s="24"/>
      <c r="C59" s="25"/>
      <c r="D59" s="24"/>
      <c r="E59" s="24"/>
      <c r="F59" s="24"/>
      <c r="G59" s="2"/>
      <c r="H59" s="21"/>
      <c r="I59" s="21"/>
      <c r="J59" s="22"/>
      <c r="K59" s="21"/>
      <c r="L59" s="20"/>
    </row>
    <row r="60" spans="1:12" ht="18.75">
      <c r="A60" s="19"/>
      <c r="B60" s="24"/>
      <c r="C60" s="25"/>
      <c r="D60" s="24"/>
      <c r="E60" s="24"/>
      <c r="F60" s="24"/>
      <c r="G60" s="2"/>
      <c r="H60" s="21"/>
      <c r="I60" s="21"/>
      <c r="J60" s="22"/>
      <c r="K60" s="21"/>
      <c r="L60" s="20"/>
    </row>
    <row r="61" spans="1:12" ht="18.75">
      <c r="A61" s="19"/>
      <c r="B61" s="24"/>
      <c r="C61" s="25"/>
      <c r="D61" s="24"/>
      <c r="E61" s="24"/>
      <c r="F61" s="24"/>
      <c r="G61" s="2"/>
      <c r="H61" s="21"/>
      <c r="I61" s="21"/>
      <c r="J61" s="22"/>
      <c r="K61" s="21"/>
      <c r="L61" s="20"/>
    </row>
    <row r="62" spans="1:12" ht="18.75">
      <c r="A62" s="19"/>
      <c r="B62" s="26"/>
      <c r="C62" s="25"/>
      <c r="D62" s="24"/>
      <c r="E62" s="24"/>
      <c r="F62" s="24"/>
      <c r="G62" s="2"/>
      <c r="H62" s="21"/>
      <c r="I62" s="21"/>
      <c r="J62" s="22"/>
      <c r="K62" s="21"/>
      <c r="L62" s="20"/>
    </row>
    <row r="63" spans="1:12" ht="18.75">
      <c r="A63" s="19"/>
      <c r="B63" s="19"/>
      <c r="C63" s="20"/>
      <c r="D63" s="19"/>
      <c r="E63" s="19"/>
      <c r="F63" s="19"/>
      <c r="G63" s="21"/>
      <c r="H63" s="21" t="s">
        <v>215</v>
      </c>
      <c r="I63" s="21"/>
      <c r="J63" s="92">
        <f>J13+J14+J16+J15+J17+J18+J19+J20+J21+J22+J23+J24+J25+J26+J27+J28+J29+J30+J31</f>
        <v>46257.83630878678</v>
      </c>
      <c r="K63" s="21"/>
      <c r="L63" s="20"/>
    </row>
    <row r="64" spans="8:10" ht="18.75">
      <c r="H64" s="5" t="s">
        <v>216</v>
      </c>
      <c r="J64" s="93">
        <f>J33+J34+J35+J36+J37+J38+J39+J40+J41+J42</f>
        <v>89156.70913935376</v>
      </c>
    </row>
    <row r="65" spans="8:10" ht="18.75">
      <c r="H65" s="5" t="s">
        <v>217</v>
      </c>
      <c r="J65" s="6">
        <v>0</v>
      </c>
    </row>
    <row r="66" spans="8:10" ht="18.75">
      <c r="H66" s="5" t="s">
        <v>218</v>
      </c>
      <c r="J66" s="6">
        <v>0</v>
      </c>
    </row>
    <row r="67" ht="18.75">
      <c r="J67" s="94">
        <f>SUM(J63:J66)</f>
        <v>135414.54544814053</v>
      </c>
    </row>
  </sheetData>
  <sheetProtection/>
  <mergeCells count="2">
    <mergeCell ref="A1:L1"/>
    <mergeCell ref="A2:L2"/>
  </mergeCells>
  <printOptions horizontalCentered="1"/>
  <pageMargins left="0.25" right="0.25" top="0.5" bottom="0.5" header="0.5" footer="0.5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="80" zoomScaleSheetLayoutView="80" zoomScalePageLayoutView="0" workbookViewId="0" topLeftCell="A40">
      <selection activeCell="C58" sqref="C58"/>
    </sheetView>
  </sheetViews>
  <sheetFormatPr defaultColWidth="9.140625" defaultRowHeight="12.75"/>
  <cols>
    <col min="1" max="1" width="39.57421875" style="58" customWidth="1"/>
    <col min="2" max="2" width="17.00390625" style="58" customWidth="1"/>
    <col min="3" max="3" width="31.8515625" style="58" customWidth="1"/>
    <col min="4" max="4" width="16.7109375" style="58" customWidth="1"/>
    <col min="5" max="5" width="13.421875" style="58" customWidth="1"/>
    <col min="6" max="6" width="9.7109375" style="58" customWidth="1"/>
    <col min="7" max="7" width="26.7109375" style="58" customWidth="1"/>
    <col min="8" max="8" width="30.57421875" style="58" customWidth="1"/>
    <col min="9" max="9" width="12.421875" style="58" customWidth="1"/>
    <col min="10" max="10" width="15.28125" style="58" customWidth="1"/>
    <col min="11" max="11" width="29.8515625" style="58" customWidth="1"/>
    <col min="12" max="12" width="13.8515625" style="58" customWidth="1"/>
    <col min="13" max="16384" width="9.140625" style="58" customWidth="1"/>
  </cols>
  <sheetData>
    <row r="1" spans="1:12" ht="24.75" customHeight="1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8.75">
      <c r="A2" s="122" t="s">
        <v>241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1" ht="18.75">
      <c r="B3" s="59"/>
      <c r="C3" s="59"/>
      <c r="D3" s="59"/>
      <c r="E3" s="59"/>
      <c r="F3" s="59"/>
      <c r="G3" s="60"/>
      <c r="H3" s="60"/>
      <c r="I3" s="61"/>
      <c r="K3" s="61"/>
    </row>
    <row r="4" spans="2:11" ht="18.75">
      <c r="B4" s="59"/>
      <c r="C4" s="59"/>
      <c r="D4" s="59"/>
      <c r="E4" s="59"/>
      <c r="F4" s="59"/>
      <c r="G4" s="60"/>
      <c r="H4" s="60"/>
      <c r="I4" s="61"/>
      <c r="K4" s="61"/>
    </row>
    <row r="5" spans="1:11" ht="24.75" customHeight="1">
      <c r="A5" s="62" t="s">
        <v>205</v>
      </c>
      <c r="B5" s="62" t="s">
        <v>204</v>
      </c>
      <c r="C5" s="63"/>
      <c r="D5" s="63"/>
      <c r="E5" s="63"/>
      <c r="F5" s="63"/>
      <c r="G5" s="64"/>
      <c r="H5" s="61"/>
      <c r="I5" s="61"/>
      <c r="K5" s="61"/>
    </row>
    <row r="6" spans="1:11" ht="24.75" customHeight="1">
      <c r="A6" s="62" t="s">
        <v>207</v>
      </c>
      <c r="B6" s="65" t="s">
        <v>206</v>
      </c>
      <c r="C6" s="66"/>
      <c r="D6" s="66"/>
      <c r="E6" s="66"/>
      <c r="F6" s="66"/>
      <c r="G6" s="67"/>
      <c r="H6" s="61"/>
      <c r="I6" s="61"/>
      <c r="K6" s="61"/>
    </row>
    <row r="7" spans="1:11" ht="24.75" customHeight="1">
      <c r="A7" s="68" t="s">
        <v>10</v>
      </c>
      <c r="B7" s="69" t="s">
        <v>208</v>
      </c>
      <c r="C7" s="70"/>
      <c r="D7" s="70"/>
      <c r="E7" s="70"/>
      <c r="F7" s="71"/>
      <c r="G7" s="72"/>
      <c r="H7" s="61"/>
      <c r="I7" s="61"/>
      <c r="K7" s="61"/>
    </row>
    <row r="8" spans="1:11" ht="24.75" customHeight="1">
      <c r="A8" s="68" t="s">
        <v>178</v>
      </c>
      <c r="B8" s="73" t="s">
        <v>209</v>
      </c>
      <c r="C8" s="70"/>
      <c r="D8" s="70"/>
      <c r="E8" s="70"/>
      <c r="F8" s="71"/>
      <c r="G8" s="72"/>
      <c r="H8" s="61"/>
      <c r="I8" s="61"/>
      <c r="K8" s="61"/>
    </row>
    <row r="9" spans="1:11" ht="24.75" customHeight="1">
      <c r="A9" s="68" t="s">
        <v>210</v>
      </c>
      <c r="B9" s="74"/>
      <c r="C9" s="68" t="s">
        <v>242</v>
      </c>
      <c r="D9" s="70"/>
      <c r="E9" s="70"/>
      <c r="F9" s="71"/>
      <c r="G9" s="72"/>
      <c r="H9" s="61"/>
      <c r="I9" s="61"/>
      <c r="K9" s="61"/>
    </row>
    <row r="10" spans="1:11" ht="15.75" customHeight="1">
      <c r="A10" s="61"/>
      <c r="B10" s="61"/>
      <c r="C10" s="61"/>
      <c r="D10" s="61"/>
      <c r="E10" s="61"/>
      <c r="F10" s="61"/>
      <c r="G10" s="61"/>
      <c r="H10" s="61"/>
      <c r="I10" s="61"/>
      <c r="K10" s="61"/>
    </row>
    <row r="11" spans="1:3" ht="18.75">
      <c r="A11" s="75" t="s">
        <v>214</v>
      </c>
      <c r="C11" s="76" t="s">
        <v>187</v>
      </c>
    </row>
    <row r="12" spans="1:12" ht="57.75" customHeight="1">
      <c r="A12" s="45" t="s">
        <v>0</v>
      </c>
      <c r="B12" s="46" t="s">
        <v>8</v>
      </c>
      <c r="C12" s="46" t="s">
        <v>12</v>
      </c>
      <c r="D12" s="45" t="s">
        <v>6</v>
      </c>
      <c r="E12" s="45" t="s">
        <v>7</v>
      </c>
      <c r="F12" s="46" t="s">
        <v>11</v>
      </c>
      <c r="G12" s="46" t="s">
        <v>15</v>
      </c>
      <c r="H12" s="45" t="s">
        <v>1</v>
      </c>
      <c r="I12" s="46" t="s">
        <v>2</v>
      </c>
      <c r="J12" s="45" t="s">
        <v>3</v>
      </c>
      <c r="K12" s="45" t="s">
        <v>4</v>
      </c>
      <c r="L12" s="46" t="s">
        <v>5</v>
      </c>
    </row>
    <row r="13" spans="1:12" ht="44.25" customHeight="1">
      <c r="A13" s="14" t="s">
        <v>127</v>
      </c>
      <c r="B13" s="15">
        <v>41526</v>
      </c>
      <c r="C13" s="14" t="s">
        <v>129</v>
      </c>
      <c r="D13" s="34">
        <v>84148</v>
      </c>
      <c r="E13" s="34" t="s">
        <v>20</v>
      </c>
      <c r="F13" s="34" t="s">
        <v>21</v>
      </c>
      <c r="G13" s="34" t="s">
        <v>130</v>
      </c>
      <c r="H13" s="34" t="s">
        <v>22</v>
      </c>
      <c r="I13" s="34" t="s">
        <v>32</v>
      </c>
      <c r="J13" s="47">
        <v>894.9416342412452</v>
      </c>
      <c r="K13" s="77" t="s">
        <v>132</v>
      </c>
      <c r="L13" s="34"/>
    </row>
    <row r="14" spans="1:12" ht="48" customHeight="1">
      <c r="A14" s="14" t="s">
        <v>128</v>
      </c>
      <c r="B14" s="15">
        <v>41526</v>
      </c>
      <c r="C14" s="14" t="s">
        <v>129</v>
      </c>
      <c r="D14" s="34">
        <v>84148</v>
      </c>
      <c r="E14" s="34" t="s">
        <v>20</v>
      </c>
      <c r="F14" s="34" t="s">
        <v>21</v>
      </c>
      <c r="G14" s="34" t="s">
        <v>130</v>
      </c>
      <c r="H14" s="34" t="s">
        <v>131</v>
      </c>
      <c r="I14" s="34" t="s">
        <v>32</v>
      </c>
      <c r="J14" s="47">
        <v>894.9416342412452</v>
      </c>
      <c r="K14" s="78" t="s">
        <v>133</v>
      </c>
      <c r="L14" s="34"/>
    </row>
    <row r="15" spans="1:12" s="3" customFormat="1" ht="42" customHeight="1">
      <c r="A15" s="52" t="s">
        <v>25</v>
      </c>
      <c r="B15" s="15">
        <v>41526</v>
      </c>
      <c r="C15" s="14" t="s">
        <v>24</v>
      </c>
      <c r="D15" s="34">
        <v>84148</v>
      </c>
      <c r="E15" s="34" t="s">
        <v>31</v>
      </c>
      <c r="F15" s="34" t="s">
        <v>21</v>
      </c>
      <c r="G15" s="14" t="s">
        <v>33</v>
      </c>
      <c r="H15" s="33" t="s">
        <v>22</v>
      </c>
      <c r="I15" s="33" t="s">
        <v>32</v>
      </c>
      <c r="J15" s="47">
        <v>1406.614785992218</v>
      </c>
      <c r="K15" s="14" t="s">
        <v>37</v>
      </c>
      <c r="L15" s="53"/>
    </row>
    <row r="16" spans="1:12" s="3" customFormat="1" ht="35.25" customHeight="1">
      <c r="A16" s="52" t="s">
        <v>26</v>
      </c>
      <c r="B16" s="15">
        <v>41526</v>
      </c>
      <c r="C16" s="14" t="s">
        <v>24</v>
      </c>
      <c r="D16" s="34">
        <v>84148</v>
      </c>
      <c r="E16" s="34" t="s">
        <v>31</v>
      </c>
      <c r="F16" s="34" t="s">
        <v>21</v>
      </c>
      <c r="G16" s="14" t="s">
        <v>183</v>
      </c>
      <c r="H16" s="33" t="s">
        <v>22</v>
      </c>
      <c r="I16" s="33" t="s">
        <v>32</v>
      </c>
      <c r="J16" s="47">
        <v>1406.614785992218</v>
      </c>
      <c r="K16" s="14" t="s">
        <v>38</v>
      </c>
      <c r="L16" s="53"/>
    </row>
    <row r="17" spans="1:12" s="3" customFormat="1" ht="37.5">
      <c r="A17" s="52" t="s">
        <v>27</v>
      </c>
      <c r="B17" s="15">
        <v>41526</v>
      </c>
      <c r="C17" s="14" t="s">
        <v>24</v>
      </c>
      <c r="D17" s="34">
        <v>84148</v>
      </c>
      <c r="E17" s="34" t="s">
        <v>31</v>
      </c>
      <c r="F17" s="34" t="s">
        <v>21</v>
      </c>
      <c r="G17" s="14" t="s">
        <v>228</v>
      </c>
      <c r="H17" s="33" t="s">
        <v>22</v>
      </c>
      <c r="I17" s="33" t="s">
        <v>32</v>
      </c>
      <c r="J17" s="47">
        <v>1406.61478599222</v>
      </c>
      <c r="K17" s="14" t="s">
        <v>39</v>
      </c>
      <c r="L17" s="53"/>
    </row>
    <row r="18" spans="1:12" s="3" customFormat="1" ht="37.5">
      <c r="A18" s="52" t="s">
        <v>28</v>
      </c>
      <c r="B18" s="15">
        <v>41526</v>
      </c>
      <c r="C18" s="14" t="s">
        <v>24</v>
      </c>
      <c r="D18" s="34">
        <v>84148</v>
      </c>
      <c r="E18" s="34" t="s">
        <v>31</v>
      </c>
      <c r="F18" s="34" t="s">
        <v>21</v>
      </c>
      <c r="G18" s="14" t="s">
        <v>34</v>
      </c>
      <c r="H18" s="33" t="s">
        <v>22</v>
      </c>
      <c r="I18" s="33" t="s">
        <v>32</v>
      </c>
      <c r="J18" s="47">
        <v>1406.61478599222</v>
      </c>
      <c r="K18" s="14" t="s">
        <v>40</v>
      </c>
      <c r="L18" s="53"/>
    </row>
    <row r="19" spans="1:12" s="3" customFormat="1" ht="37.5">
      <c r="A19" s="52" t="s">
        <v>29</v>
      </c>
      <c r="B19" s="15">
        <v>41526</v>
      </c>
      <c r="C19" s="14" t="s">
        <v>24</v>
      </c>
      <c r="D19" s="34">
        <v>84148</v>
      </c>
      <c r="E19" s="34" t="s">
        <v>31</v>
      </c>
      <c r="F19" s="34" t="s">
        <v>21</v>
      </c>
      <c r="G19" s="14" t="s">
        <v>228</v>
      </c>
      <c r="H19" s="33" t="s">
        <v>22</v>
      </c>
      <c r="I19" s="33" t="s">
        <v>32</v>
      </c>
      <c r="J19" s="47">
        <v>1406.61478599222</v>
      </c>
      <c r="K19" s="14" t="s">
        <v>41</v>
      </c>
      <c r="L19" s="53"/>
    </row>
    <row r="20" spans="1:12" s="3" customFormat="1" ht="37.5">
      <c r="A20" s="52" t="s">
        <v>30</v>
      </c>
      <c r="B20" s="15">
        <v>41526</v>
      </c>
      <c r="C20" s="14" t="s">
        <v>24</v>
      </c>
      <c r="D20" s="34">
        <v>84148</v>
      </c>
      <c r="E20" s="34" t="s">
        <v>31</v>
      </c>
      <c r="F20" s="34" t="s">
        <v>21</v>
      </c>
      <c r="G20" s="14" t="s">
        <v>35</v>
      </c>
      <c r="H20" s="33" t="s">
        <v>22</v>
      </c>
      <c r="I20" s="33" t="s">
        <v>32</v>
      </c>
      <c r="J20" s="47">
        <v>1406.61478599222</v>
      </c>
      <c r="K20" s="14" t="s">
        <v>41</v>
      </c>
      <c r="L20" s="53"/>
    </row>
    <row r="21" spans="1:12" ht="39.75" customHeight="1">
      <c r="A21" s="14" t="s">
        <v>134</v>
      </c>
      <c r="B21" s="15">
        <v>41526</v>
      </c>
      <c r="C21" s="14" t="s">
        <v>140</v>
      </c>
      <c r="D21" s="34">
        <v>84148</v>
      </c>
      <c r="E21" s="34" t="s">
        <v>31</v>
      </c>
      <c r="F21" s="34" t="s">
        <v>21</v>
      </c>
      <c r="G21" s="28" t="s">
        <v>36</v>
      </c>
      <c r="H21" s="34" t="s">
        <v>131</v>
      </c>
      <c r="I21" s="34" t="s">
        <v>32</v>
      </c>
      <c r="J21" s="47">
        <v>754.7665369649806</v>
      </c>
      <c r="K21" s="27">
        <v>349202211220029</v>
      </c>
      <c r="L21" s="34"/>
    </row>
    <row r="22" spans="1:12" ht="39.75" customHeight="1">
      <c r="A22" s="14" t="s">
        <v>135</v>
      </c>
      <c r="B22" s="15">
        <v>41526</v>
      </c>
      <c r="C22" s="14" t="s">
        <v>140</v>
      </c>
      <c r="D22" s="34">
        <v>84148</v>
      </c>
      <c r="E22" s="34" t="s">
        <v>31</v>
      </c>
      <c r="F22" s="34" t="s">
        <v>21</v>
      </c>
      <c r="G22" s="28" t="s">
        <v>130</v>
      </c>
      <c r="H22" s="34" t="s">
        <v>131</v>
      </c>
      <c r="I22" s="34" t="s">
        <v>32</v>
      </c>
      <c r="J22" s="47">
        <v>754.7665369649806</v>
      </c>
      <c r="K22" s="27">
        <v>349202211220041</v>
      </c>
      <c r="L22" s="34"/>
    </row>
    <row r="23" spans="1:12" ht="37.5">
      <c r="A23" s="14" t="s">
        <v>136</v>
      </c>
      <c r="B23" s="15">
        <v>41526</v>
      </c>
      <c r="C23" s="14" t="s">
        <v>140</v>
      </c>
      <c r="D23" s="34">
        <v>84148</v>
      </c>
      <c r="E23" s="34" t="s">
        <v>31</v>
      </c>
      <c r="F23" s="34" t="s">
        <v>21</v>
      </c>
      <c r="G23" s="28" t="s">
        <v>194</v>
      </c>
      <c r="H23" s="34" t="s">
        <v>131</v>
      </c>
      <c r="I23" s="34" t="s">
        <v>32</v>
      </c>
      <c r="J23" s="47">
        <v>754.766536964981</v>
      </c>
      <c r="K23" s="27">
        <v>349202211220036</v>
      </c>
      <c r="L23" s="34"/>
    </row>
    <row r="24" spans="1:12" ht="37.5">
      <c r="A24" s="14" t="s">
        <v>137</v>
      </c>
      <c r="B24" s="15">
        <v>41526</v>
      </c>
      <c r="C24" s="14" t="s">
        <v>140</v>
      </c>
      <c r="D24" s="34">
        <v>84148</v>
      </c>
      <c r="E24" s="34" t="s">
        <v>31</v>
      </c>
      <c r="F24" s="34" t="s">
        <v>21</v>
      </c>
      <c r="G24" s="28" t="s">
        <v>193</v>
      </c>
      <c r="H24" s="34" t="s">
        <v>22</v>
      </c>
      <c r="I24" s="34" t="s">
        <v>32</v>
      </c>
      <c r="J24" s="47">
        <v>754.766536964981</v>
      </c>
      <c r="K24" s="28" t="s">
        <v>141</v>
      </c>
      <c r="L24" s="34"/>
    </row>
    <row r="25" spans="1:12" ht="56.25">
      <c r="A25" s="14" t="s">
        <v>138</v>
      </c>
      <c r="B25" s="15">
        <v>41526</v>
      </c>
      <c r="C25" s="14" t="s">
        <v>140</v>
      </c>
      <c r="D25" s="34">
        <v>84148</v>
      </c>
      <c r="E25" s="34" t="s">
        <v>31</v>
      </c>
      <c r="F25" s="34" t="s">
        <v>21</v>
      </c>
      <c r="G25" s="28" t="s">
        <v>195</v>
      </c>
      <c r="H25" s="34" t="s">
        <v>22</v>
      </c>
      <c r="I25" s="34" t="s">
        <v>32</v>
      </c>
      <c r="J25" s="47">
        <v>754.766536964981</v>
      </c>
      <c r="K25" s="28" t="s">
        <v>142</v>
      </c>
      <c r="L25" s="34"/>
    </row>
    <row r="26" spans="1:12" ht="37.5">
      <c r="A26" s="14" t="s">
        <v>139</v>
      </c>
      <c r="B26" s="15">
        <v>41526</v>
      </c>
      <c r="C26" s="14" t="s">
        <v>140</v>
      </c>
      <c r="D26" s="34">
        <v>84148</v>
      </c>
      <c r="E26" s="34" t="s">
        <v>31</v>
      </c>
      <c r="F26" s="34" t="s">
        <v>21</v>
      </c>
      <c r="G26" s="28" t="s">
        <v>130</v>
      </c>
      <c r="H26" s="34" t="s">
        <v>22</v>
      </c>
      <c r="I26" s="34" t="s">
        <v>32</v>
      </c>
      <c r="J26" s="47">
        <v>754.766536964981</v>
      </c>
      <c r="K26" s="28" t="s">
        <v>143</v>
      </c>
      <c r="L26" s="34"/>
    </row>
    <row r="27" spans="1:12" ht="39.75" customHeight="1">
      <c r="A27" s="14" t="s">
        <v>152</v>
      </c>
      <c r="B27" s="16">
        <v>41582</v>
      </c>
      <c r="C27" s="17" t="s">
        <v>153</v>
      </c>
      <c r="D27" s="34">
        <v>84148</v>
      </c>
      <c r="E27" s="34" t="s">
        <v>20</v>
      </c>
      <c r="F27" s="34" t="s">
        <v>21</v>
      </c>
      <c r="G27" s="28" t="s">
        <v>73</v>
      </c>
      <c r="H27" s="34" t="s">
        <v>22</v>
      </c>
      <c r="I27" s="34" t="s">
        <v>74</v>
      </c>
      <c r="J27" s="47">
        <v>913.265306122449</v>
      </c>
      <c r="K27" s="34"/>
      <c r="L27" s="34"/>
    </row>
    <row r="28" spans="1:12" s="3" customFormat="1" ht="39.75" customHeight="1">
      <c r="A28" s="52" t="s">
        <v>76</v>
      </c>
      <c r="B28" s="15">
        <v>41626</v>
      </c>
      <c r="C28" s="14" t="s">
        <v>77</v>
      </c>
      <c r="D28" s="34">
        <v>84148</v>
      </c>
      <c r="E28" s="34" t="s">
        <v>20</v>
      </c>
      <c r="F28" s="34" t="s">
        <v>21</v>
      </c>
      <c r="G28" s="32" t="s">
        <v>130</v>
      </c>
      <c r="H28" s="33" t="s">
        <v>22</v>
      </c>
      <c r="I28" s="33"/>
      <c r="J28" s="56">
        <v>1347.978032950574</v>
      </c>
      <c r="K28" s="14" t="s">
        <v>75</v>
      </c>
      <c r="L28" s="53"/>
    </row>
    <row r="29" spans="1:12" ht="37.5">
      <c r="A29" s="14" t="s">
        <v>154</v>
      </c>
      <c r="B29" s="15">
        <v>41626</v>
      </c>
      <c r="C29" s="14" t="s">
        <v>156</v>
      </c>
      <c r="D29" s="34">
        <v>84148</v>
      </c>
      <c r="E29" s="34" t="s">
        <v>20</v>
      </c>
      <c r="F29" s="34" t="s">
        <v>21</v>
      </c>
      <c r="G29" s="28" t="s">
        <v>196</v>
      </c>
      <c r="H29" s="34" t="s">
        <v>22</v>
      </c>
      <c r="I29" s="34" t="s">
        <v>157</v>
      </c>
      <c r="J29" s="47">
        <v>444.3334997503744</v>
      </c>
      <c r="K29" s="34"/>
      <c r="L29" s="34"/>
    </row>
    <row r="30" spans="1:12" ht="37.5">
      <c r="A30" s="14" t="s">
        <v>155</v>
      </c>
      <c r="B30" s="15">
        <v>41626</v>
      </c>
      <c r="C30" s="14" t="s">
        <v>156</v>
      </c>
      <c r="D30" s="34">
        <v>84148</v>
      </c>
      <c r="E30" s="34" t="s">
        <v>20</v>
      </c>
      <c r="F30" s="34" t="s">
        <v>21</v>
      </c>
      <c r="G30" s="28" t="s">
        <v>58</v>
      </c>
      <c r="H30" s="34" t="s">
        <v>22</v>
      </c>
      <c r="I30" s="34" t="s">
        <v>157</v>
      </c>
      <c r="J30" s="47">
        <v>444.3334997503744</v>
      </c>
      <c r="K30" s="34"/>
      <c r="L30" s="34"/>
    </row>
    <row r="31" spans="1:12" ht="37.5">
      <c r="A31" s="14" t="s">
        <v>161</v>
      </c>
      <c r="B31" s="15">
        <v>41638</v>
      </c>
      <c r="C31" s="14" t="s">
        <v>162</v>
      </c>
      <c r="D31" s="34">
        <v>84148</v>
      </c>
      <c r="E31" s="34" t="s">
        <v>31</v>
      </c>
      <c r="F31" s="34" t="s">
        <v>21</v>
      </c>
      <c r="G31" s="28" t="s">
        <v>58</v>
      </c>
      <c r="H31" s="34" t="s">
        <v>22</v>
      </c>
      <c r="I31" s="34" t="s">
        <v>163</v>
      </c>
      <c r="J31" s="47">
        <v>848.7269096355466</v>
      </c>
      <c r="K31" s="79">
        <v>435076011499</v>
      </c>
      <c r="L31" s="34"/>
    </row>
    <row r="32" spans="1:12" ht="30" customHeight="1">
      <c r="A32" s="14" t="s">
        <v>179</v>
      </c>
      <c r="B32" s="15">
        <v>41638</v>
      </c>
      <c r="C32" s="14" t="s">
        <v>180</v>
      </c>
      <c r="D32" s="34">
        <v>84148</v>
      </c>
      <c r="E32" s="34" t="s">
        <v>20</v>
      </c>
      <c r="F32" s="34" t="s">
        <v>21</v>
      </c>
      <c r="G32" s="28" t="s">
        <v>151</v>
      </c>
      <c r="H32" s="34" t="s">
        <v>22</v>
      </c>
      <c r="I32" s="34" t="s">
        <v>181</v>
      </c>
      <c r="J32" s="47">
        <v>988.5172241637543</v>
      </c>
      <c r="K32" s="79" t="s">
        <v>182</v>
      </c>
      <c r="L32" s="34"/>
    </row>
    <row r="33" spans="1:12" ht="30" customHeight="1">
      <c r="A33" s="14" t="s">
        <v>164</v>
      </c>
      <c r="B33" s="15">
        <v>41638</v>
      </c>
      <c r="C33" s="14" t="s">
        <v>165</v>
      </c>
      <c r="D33" s="34">
        <v>84148</v>
      </c>
      <c r="E33" s="34" t="s">
        <v>20</v>
      </c>
      <c r="F33" s="34" t="s">
        <v>21</v>
      </c>
      <c r="G33" s="28" t="s">
        <v>197</v>
      </c>
      <c r="H33" s="34" t="s">
        <v>131</v>
      </c>
      <c r="I33" s="34" t="s">
        <v>74</v>
      </c>
      <c r="J33" s="47">
        <v>968.5471792311532</v>
      </c>
      <c r="K33" s="34"/>
      <c r="L33" s="34"/>
    </row>
    <row r="34" spans="1:12" ht="37.5">
      <c r="A34" s="14" t="s">
        <v>166</v>
      </c>
      <c r="B34" s="15">
        <v>41638</v>
      </c>
      <c r="C34" s="14" t="s">
        <v>168</v>
      </c>
      <c r="D34" s="34">
        <v>84148</v>
      </c>
      <c r="E34" s="34" t="s">
        <v>20</v>
      </c>
      <c r="F34" s="34" t="s">
        <v>21</v>
      </c>
      <c r="G34" s="28" t="s">
        <v>197</v>
      </c>
      <c r="H34" s="34" t="s">
        <v>131</v>
      </c>
      <c r="I34" s="34"/>
      <c r="J34" s="47">
        <v>441.33799301048424</v>
      </c>
      <c r="K34" s="34"/>
      <c r="L34" s="34"/>
    </row>
    <row r="35" spans="1:12" ht="37.5">
      <c r="A35" s="14" t="s">
        <v>167</v>
      </c>
      <c r="B35" s="15">
        <v>41638</v>
      </c>
      <c r="C35" s="14" t="s">
        <v>168</v>
      </c>
      <c r="D35" s="34">
        <v>84148</v>
      </c>
      <c r="E35" s="34" t="s">
        <v>20</v>
      </c>
      <c r="F35" s="34" t="s">
        <v>21</v>
      </c>
      <c r="G35" s="28" t="s">
        <v>73</v>
      </c>
      <c r="H35" s="33" t="s">
        <v>22</v>
      </c>
      <c r="I35" s="34"/>
      <c r="J35" s="47">
        <v>441.33799301048424</v>
      </c>
      <c r="K35" s="34"/>
      <c r="L35" s="34"/>
    </row>
    <row r="36" spans="1:12" s="3" customFormat="1" ht="30" customHeight="1">
      <c r="A36" s="52" t="s">
        <v>86</v>
      </c>
      <c r="B36" s="15">
        <v>41639</v>
      </c>
      <c r="C36" s="14" t="s">
        <v>88</v>
      </c>
      <c r="D36" s="34">
        <v>84148</v>
      </c>
      <c r="E36" s="34" t="s">
        <v>31</v>
      </c>
      <c r="F36" s="34" t="s">
        <v>21</v>
      </c>
      <c r="G36" s="32" t="s">
        <v>130</v>
      </c>
      <c r="H36" s="33" t="s">
        <v>22</v>
      </c>
      <c r="I36" s="33" t="s">
        <v>32</v>
      </c>
      <c r="J36" s="56">
        <v>1288.0678981527708</v>
      </c>
      <c r="K36" s="27">
        <v>349202419400002</v>
      </c>
      <c r="L36" s="53"/>
    </row>
    <row r="37" spans="1:12" s="3" customFormat="1" ht="30" customHeight="1">
      <c r="A37" s="52" t="s">
        <v>87</v>
      </c>
      <c r="B37" s="15">
        <v>41639</v>
      </c>
      <c r="C37" s="14" t="s">
        <v>89</v>
      </c>
      <c r="D37" s="34">
        <v>84148</v>
      </c>
      <c r="E37" s="34" t="s">
        <v>31</v>
      </c>
      <c r="F37" s="34" t="s">
        <v>21</v>
      </c>
      <c r="G37" s="32" t="s">
        <v>36</v>
      </c>
      <c r="H37" s="33" t="s">
        <v>23</v>
      </c>
      <c r="I37" s="33" t="s">
        <v>32</v>
      </c>
      <c r="J37" s="56">
        <v>1288.0678981527708</v>
      </c>
      <c r="K37" s="27">
        <v>349202419410004</v>
      </c>
      <c r="L37" s="53"/>
    </row>
    <row r="38" spans="1:12" ht="37.5">
      <c r="A38" s="14" t="s">
        <v>169</v>
      </c>
      <c r="B38" s="15">
        <v>41639</v>
      </c>
      <c r="C38" s="14" t="s">
        <v>172</v>
      </c>
      <c r="D38" s="34">
        <v>84148</v>
      </c>
      <c r="E38" s="34" t="s">
        <v>31</v>
      </c>
      <c r="F38" s="34" t="s">
        <v>21</v>
      </c>
      <c r="G38" s="28" t="s">
        <v>58</v>
      </c>
      <c r="H38" s="34" t="s">
        <v>22</v>
      </c>
      <c r="I38" s="34" t="s">
        <v>174</v>
      </c>
      <c r="J38" s="47">
        <v>713.9291063404892</v>
      </c>
      <c r="K38" s="34" t="s">
        <v>175</v>
      </c>
      <c r="L38" s="34"/>
    </row>
    <row r="39" spans="1:12" ht="37.5">
      <c r="A39" s="14" t="s">
        <v>170</v>
      </c>
      <c r="B39" s="15">
        <v>41639</v>
      </c>
      <c r="C39" s="14" t="s">
        <v>172</v>
      </c>
      <c r="D39" s="34">
        <v>84148</v>
      </c>
      <c r="E39" s="34" t="s">
        <v>31</v>
      </c>
      <c r="F39" s="34" t="s">
        <v>21</v>
      </c>
      <c r="G39" s="28" t="s">
        <v>196</v>
      </c>
      <c r="H39" s="34" t="s">
        <v>22</v>
      </c>
      <c r="I39" s="34" t="s">
        <v>174</v>
      </c>
      <c r="J39" s="47">
        <v>713.9291063404892</v>
      </c>
      <c r="K39" s="34" t="s">
        <v>176</v>
      </c>
      <c r="L39" s="34"/>
    </row>
    <row r="40" spans="1:12" ht="37.5">
      <c r="A40" s="14" t="s">
        <v>171</v>
      </c>
      <c r="B40" s="15">
        <v>41639</v>
      </c>
      <c r="C40" s="14" t="s">
        <v>172</v>
      </c>
      <c r="D40" s="34">
        <v>84148</v>
      </c>
      <c r="E40" s="34" t="s">
        <v>31</v>
      </c>
      <c r="F40" s="34" t="s">
        <v>21</v>
      </c>
      <c r="G40" s="28" t="s">
        <v>173</v>
      </c>
      <c r="H40" s="34" t="s">
        <v>22</v>
      </c>
      <c r="I40" s="34" t="s">
        <v>174</v>
      </c>
      <c r="J40" s="47">
        <v>713.9291063404892</v>
      </c>
      <c r="K40" s="34" t="s">
        <v>177</v>
      </c>
      <c r="L40" s="34"/>
    </row>
    <row r="41" spans="1:12" ht="34.5" customHeight="1">
      <c r="A41" s="14" t="s">
        <v>231</v>
      </c>
      <c r="B41" s="15">
        <v>41442</v>
      </c>
      <c r="C41" s="14" t="s">
        <v>186</v>
      </c>
      <c r="D41" s="34">
        <v>84148</v>
      </c>
      <c r="E41" s="34" t="s">
        <v>20</v>
      </c>
      <c r="F41" s="34" t="s">
        <v>21</v>
      </c>
      <c r="G41" s="28" t="s">
        <v>36</v>
      </c>
      <c r="H41" s="34" t="s">
        <v>131</v>
      </c>
      <c r="I41" s="34"/>
      <c r="J41" s="47">
        <v>491.45</v>
      </c>
      <c r="K41" s="34"/>
      <c r="L41" s="34"/>
    </row>
    <row r="42" spans="1:12" s="3" customFormat="1" ht="30" customHeight="1">
      <c r="A42" s="54" t="s">
        <v>185</v>
      </c>
      <c r="B42" s="16">
        <v>41973</v>
      </c>
      <c r="C42" s="17" t="s">
        <v>184</v>
      </c>
      <c r="D42" s="34">
        <v>84148</v>
      </c>
      <c r="E42" s="34" t="s">
        <v>20</v>
      </c>
      <c r="F42" s="34" t="s">
        <v>21</v>
      </c>
      <c r="G42" s="18" t="s">
        <v>130</v>
      </c>
      <c r="H42" s="33" t="s">
        <v>22</v>
      </c>
      <c r="I42" s="33"/>
      <c r="J42" s="47">
        <v>1023.46</v>
      </c>
      <c r="K42" s="14"/>
      <c r="L42" s="53"/>
    </row>
    <row r="43" spans="1:12" s="3" customFormat="1" ht="30.75" customHeight="1">
      <c r="A43" s="54" t="s">
        <v>236</v>
      </c>
      <c r="B43" s="16">
        <v>42597</v>
      </c>
      <c r="C43" s="17" t="s">
        <v>237</v>
      </c>
      <c r="D43" s="34">
        <v>84148</v>
      </c>
      <c r="E43" s="34" t="s">
        <v>31</v>
      </c>
      <c r="F43" s="34" t="s">
        <v>21</v>
      </c>
      <c r="G43" s="18" t="s">
        <v>238</v>
      </c>
      <c r="H43" s="33" t="s">
        <v>239</v>
      </c>
      <c r="I43" s="33"/>
      <c r="J43" s="47">
        <v>450.77</v>
      </c>
      <c r="K43" s="14" t="s">
        <v>240</v>
      </c>
      <c r="L43" s="53"/>
    </row>
    <row r="44" spans="1:12" s="3" customFormat="1" ht="24.75" customHeight="1">
      <c r="A44" s="115" t="s">
        <v>233</v>
      </c>
      <c r="B44" s="112"/>
      <c r="C44" s="112"/>
      <c r="D44" s="113"/>
      <c r="E44" s="113"/>
      <c r="F44" s="113"/>
      <c r="G44" s="112"/>
      <c r="H44" s="113"/>
      <c r="I44" s="113"/>
      <c r="J44" s="116">
        <f>SUM(J13:J43)</f>
        <v>28280.151959177896</v>
      </c>
      <c r="K44" s="113"/>
      <c r="L44" s="114"/>
    </row>
    <row r="45" spans="1:12" ht="30" customHeight="1">
      <c r="A45" s="14" t="s">
        <v>198</v>
      </c>
      <c r="B45" s="15">
        <v>42062</v>
      </c>
      <c r="C45" s="14" t="s">
        <v>201</v>
      </c>
      <c r="D45" s="34">
        <v>84148</v>
      </c>
      <c r="E45" s="34" t="s">
        <v>20</v>
      </c>
      <c r="F45" s="34" t="s">
        <v>21</v>
      </c>
      <c r="G45" s="28" t="s">
        <v>130</v>
      </c>
      <c r="H45" s="34" t="s">
        <v>22</v>
      </c>
      <c r="I45" s="34"/>
      <c r="J45" s="47">
        <v>769.59</v>
      </c>
      <c r="K45" s="34"/>
      <c r="L45" s="34"/>
    </row>
    <row r="46" spans="1:12" ht="30" customHeight="1">
      <c r="A46" s="14" t="s">
        <v>199</v>
      </c>
      <c r="B46" s="15">
        <v>42062</v>
      </c>
      <c r="C46" s="14" t="s">
        <v>202</v>
      </c>
      <c r="D46" s="34">
        <v>84148</v>
      </c>
      <c r="E46" s="34" t="s">
        <v>20</v>
      </c>
      <c r="F46" s="34" t="s">
        <v>21</v>
      </c>
      <c r="G46" s="28" t="s">
        <v>130</v>
      </c>
      <c r="H46" s="34" t="s">
        <v>22</v>
      </c>
      <c r="I46" s="34"/>
      <c r="J46" s="47">
        <v>865.68</v>
      </c>
      <c r="K46" s="34"/>
      <c r="L46" s="34"/>
    </row>
    <row r="47" spans="1:12" ht="30" customHeight="1">
      <c r="A47" s="14" t="s">
        <v>200</v>
      </c>
      <c r="B47" s="15">
        <v>42062</v>
      </c>
      <c r="C47" s="14" t="s">
        <v>203</v>
      </c>
      <c r="D47" s="34">
        <v>84148</v>
      </c>
      <c r="E47" s="34" t="s">
        <v>20</v>
      </c>
      <c r="F47" s="34" t="s">
        <v>21</v>
      </c>
      <c r="G47" s="28" t="s">
        <v>130</v>
      </c>
      <c r="H47" s="34" t="s">
        <v>22</v>
      </c>
      <c r="I47" s="34"/>
      <c r="J47" s="47">
        <v>787.19</v>
      </c>
      <c r="K47" s="34"/>
      <c r="L47" s="34"/>
    </row>
    <row r="48" spans="1:12" s="3" customFormat="1" ht="24.75" customHeight="1">
      <c r="A48" s="115" t="s">
        <v>232</v>
      </c>
      <c r="B48" s="112"/>
      <c r="C48" s="112"/>
      <c r="D48" s="113"/>
      <c r="E48" s="113"/>
      <c r="F48" s="113"/>
      <c r="G48" s="112"/>
      <c r="H48" s="113"/>
      <c r="I48" s="113"/>
      <c r="J48" s="116">
        <f>SUM(J45:J47)</f>
        <v>2422.46</v>
      </c>
      <c r="K48" s="113"/>
      <c r="L48" s="114"/>
    </row>
    <row r="49" spans="1:12" ht="37.5">
      <c r="A49" s="14" t="s">
        <v>158</v>
      </c>
      <c r="B49" s="15">
        <v>41627</v>
      </c>
      <c r="C49" s="14" t="s">
        <v>160</v>
      </c>
      <c r="D49" s="34">
        <v>84148</v>
      </c>
      <c r="E49" s="34" t="s">
        <v>20</v>
      </c>
      <c r="F49" s="34" t="s">
        <v>21</v>
      </c>
      <c r="G49" s="28" t="s">
        <v>58</v>
      </c>
      <c r="H49" s="34" t="s">
        <v>22</v>
      </c>
      <c r="I49" s="34"/>
      <c r="J49" s="47">
        <v>549.1762356465301</v>
      </c>
      <c r="K49" s="34"/>
      <c r="L49" s="34"/>
    </row>
    <row r="50" spans="1:12" ht="37.5">
      <c r="A50" s="14" t="s">
        <v>159</v>
      </c>
      <c r="B50" s="15">
        <v>41627</v>
      </c>
      <c r="C50" s="14" t="s">
        <v>160</v>
      </c>
      <c r="D50" s="34">
        <v>84148</v>
      </c>
      <c r="E50" s="34" t="s">
        <v>20</v>
      </c>
      <c r="F50" s="34" t="s">
        <v>21</v>
      </c>
      <c r="G50" s="28" t="s">
        <v>58</v>
      </c>
      <c r="H50" s="34" t="s">
        <v>22</v>
      </c>
      <c r="I50" s="34"/>
      <c r="J50" s="47">
        <v>549.1762356465301</v>
      </c>
      <c r="K50" s="34"/>
      <c r="L50" s="34"/>
    </row>
    <row r="51" spans="1:12" s="3" customFormat="1" ht="21.75" customHeight="1">
      <c r="A51" s="115" t="s">
        <v>234</v>
      </c>
      <c r="B51" s="112"/>
      <c r="C51" s="112"/>
      <c r="D51" s="113"/>
      <c r="E51" s="113"/>
      <c r="F51" s="113"/>
      <c r="G51" s="112"/>
      <c r="H51" s="113"/>
      <c r="I51" s="113"/>
      <c r="J51" s="116">
        <f>SUM(J49:J50)</f>
        <v>1098.3524712930603</v>
      </c>
      <c r="K51" s="113"/>
      <c r="L51" s="114"/>
    </row>
    <row r="52" spans="1:12" ht="21.75" customHeight="1">
      <c r="A52" s="89"/>
      <c r="B52" s="89"/>
      <c r="C52" s="90"/>
      <c r="D52" s="89"/>
      <c r="E52" s="89"/>
      <c r="F52" s="89"/>
      <c r="G52" s="89"/>
      <c r="H52" s="124" t="s">
        <v>14</v>
      </c>
      <c r="I52" s="125"/>
      <c r="J52" s="91">
        <f>J44+J48+J51</f>
        <v>31800.964430470955</v>
      </c>
      <c r="K52" s="89"/>
      <c r="L52" s="89"/>
    </row>
    <row r="53" spans="1:12" ht="4.5" customHeight="1">
      <c r="A53" s="36"/>
      <c r="B53" s="36"/>
      <c r="C53" s="37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8.75">
      <c r="A54" s="36"/>
      <c r="B54" s="36"/>
      <c r="C54" s="37"/>
      <c r="D54" s="36"/>
      <c r="E54" s="36"/>
      <c r="F54" s="36"/>
      <c r="G54" s="36"/>
      <c r="H54" s="36"/>
      <c r="I54" s="36"/>
      <c r="J54" s="36"/>
      <c r="K54" s="36"/>
      <c r="L54" s="36"/>
    </row>
    <row r="55" spans="2:11" s="3" customFormat="1" ht="11.25" customHeight="1">
      <c r="B55" s="19"/>
      <c r="C55" s="19"/>
      <c r="D55" s="19"/>
      <c r="E55" s="19"/>
      <c r="F55" s="23"/>
      <c r="G55" s="5"/>
      <c r="H55" s="5"/>
      <c r="I55" s="5"/>
      <c r="J55" s="6"/>
      <c r="K55" s="5"/>
    </row>
    <row r="56" spans="1:11" s="3" customFormat="1" ht="21">
      <c r="A56" s="4" t="s">
        <v>188</v>
      </c>
      <c r="C56" s="4"/>
      <c r="D56" s="19"/>
      <c r="E56" s="19"/>
      <c r="F56" s="4" t="s">
        <v>188</v>
      </c>
      <c r="G56" s="5"/>
      <c r="H56" s="5"/>
      <c r="I56" s="5"/>
      <c r="J56" s="57" t="s">
        <v>188</v>
      </c>
      <c r="K56" s="5"/>
    </row>
    <row r="57" spans="1:11" s="3" customFormat="1" ht="21">
      <c r="A57" s="4" t="s">
        <v>243</v>
      </c>
      <c r="B57" s="19"/>
      <c r="C57" s="4"/>
      <c r="F57" s="4" t="s">
        <v>211</v>
      </c>
      <c r="G57" s="5"/>
      <c r="H57" s="5"/>
      <c r="I57" s="5"/>
      <c r="J57" s="57" t="s">
        <v>189</v>
      </c>
      <c r="K57" s="5"/>
    </row>
    <row r="58" spans="1:11" s="3" customFormat="1" ht="21">
      <c r="A58" s="4" t="s">
        <v>244</v>
      </c>
      <c r="B58" s="19"/>
      <c r="C58" s="4"/>
      <c r="D58" s="19"/>
      <c r="F58" s="4" t="s">
        <v>212</v>
      </c>
      <c r="G58" s="5"/>
      <c r="H58" s="5"/>
      <c r="I58" s="5"/>
      <c r="J58" s="57" t="s">
        <v>190</v>
      </c>
      <c r="K58" s="5"/>
    </row>
    <row r="59" spans="2:11" s="3" customFormat="1" ht="21.75" customHeight="1">
      <c r="B59" s="19"/>
      <c r="G59" s="5"/>
      <c r="H59" s="5"/>
      <c r="I59" s="5"/>
      <c r="J59" s="57"/>
      <c r="K59" s="5"/>
    </row>
    <row r="60" spans="1:11" s="3" customFormat="1" ht="21">
      <c r="A60" s="4" t="s">
        <v>191</v>
      </c>
      <c r="B60" s="19"/>
      <c r="C60" s="4"/>
      <c r="F60" s="4" t="s">
        <v>191</v>
      </c>
      <c r="G60" s="5"/>
      <c r="H60" s="5"/>
      <c r="I60" s="5"/>
      <c r="J60" s="57" t="s">
        <v>191</v>
      </c>
      <c r="K60" s="5"/>
    </row>
    <row r="61" spans="1:12" s="3" customFormat="1" ht="18.75">
      <c r="A61" s="19"/>
      <c r="B61" s="24"/>
      <c r="C61" s="25"/>
      <c r="D61" s="24"/>
      <c r="E61" s="24"/>
      <c r="F61" s="24"/>
      <c r="G61" s="2"/>
      <c r="H61" s="21"/>
      <c r="I61" s="21"/>
      <c r="J61" s="22"/>
      <c r="K61" s="21"/>
      <c r="L61" s="20"/>
    </row>
    <row r="62" spans="1:12" s="3" customFormat="1" ht="18.75">
      <c r="A62" s="19"/>
      <c r="B62" s="24"/>
      <c r="C62" s="25"/>
      <c r="D62" s="24"/>
      <c r="E62" s="24"/>
      <c r="F62" s="24"/>
      <c r="G62" s="2"/>
      <c r="H62" s="21"/>
      <c r="I62" s="21"/>
      <c r="J62" s="22"/>
      <c r="K62" s="21"/>
      <c r="L62" s="20"/>
    </row>
    <row r="63" spans="2:8" ht="18.75">
      <c r="B63" s="36"/>
      <c r="H63" s="36"/>
    </row>
    <row r="64" spans="2:4" ht="18.75">
      <c r="B64" s="36"/>
      <c r="D64" s="36"/>
    </row>
    <row r="65" spans="2:8" ht="18.75">
      <c r="B65" s="36"/>
      <c r="C65" s="36"/>
      <c r="H65" s="36"/>
    </row>
    <row r="66" spans="2:10" ht="18.75">
      <c r="B66" s="36"/>
      <c r="C66" s="36"/>
      <c r="H66" s="21" t="s">
        <v>215</v>
      </c>
      <c r="I66" s="21"/>
      <c r="J66" s="92">
        <f>J13+J14+J15+J16+J17+J18+J19+J20+J21+J22+J23+J24+J25+J26+J27+J28+J29+J30+J31+J32+J33+J34+J35+J36+J37+J38+J39+J40+J41+J43</f>
        <v>27256.691959177897</v>
      </c>
    </row>
    <row r="67" spans="1:12" ht="18.75">
      <c r="A67" s="36"/>
      <c r="B67" s="80"/>
      <c r="C67" s="81"/>
      <c r="D67" s="80"/>
      <c r="E67" s="80"/>
      <c r="F67" s="80"/>
      <c r="G67" s="80"/>
      <c r="H67" s="5" t="s">
        <v>216</v>
      </c>
      <c r="I67" s="5"/>
      <c r="J67" s="93">
        <v>0</v>
      </c>
      <c r="K67" s="36"/>
      <c r="L67" s="36"/>
    </row>
    <row r="68" spans="1:12" ht="18.75">
      <c r="A68" s="36"/>
      <c r="B68" s="80"/>
      <c r="C68" s="81"/>
      <c r="D68" s="80"/>
      <c r="E68" s="80"/>
      <c r="F68" s="80"/>
      <c r="G68" s="80"/>
      <c r="H68" s="5" t="s">
        <v>217</v>
      </c>
      <c r="I68" s="5"/>
      <c r="J68" s="93">
        <f>J45+J46+J47</f>
        <v>2422.46</v>
      </c>
      <c r="K68" s="36"/>
      <c r="L68" s="36"/>
    </row>
    <row r="69" spans="1:12" ht="18.75">
      <c r="A69" s="36"/>
      <c r="B69" s="80"/>
      <c r="C69" s="81"/>
      <c r="D69" s="80"/>
      <c r="E69" s="80"/>
      <c r="F69" s="80"/>
      <c r="G69" s="80"/>
      <c r="H69" s="5" t="s">
        <v>218</v>
      </c>
      <c r="I69" s="5"/>
      <c r="J69" s="93">
        <f>J49+J50</f>
        <v>1098.3524712930603</v>
      </c>
      <c r="K69" s="36"/>
      <c r="L69" s="36"/>
    </row>
    <row r="70" spans="1:12" ht="18.75">
      <c r="A70" s="36"/>
      <c r="B70" s="80"/>
      <c r="C70" s="81"/>
      <c r="D70" s="80"/>
      <c r="E70" s="80"/>
      <c r="F70" s="80"/>
      <c r="G70" s="80"/>
      <c r="H70" s="5"/>
      <c r="I70" s="5"/>
      <c r="J70" s="94">
        <f>SUM(J66:J69)</f>
        <v>30777.504430470955</v>
      </c>
      <c r="K70" s="36"/>
      <c r="L70" s="36"/>
    </row>
    <row r="71" spans="1:12" ht="18.75">
      <c r="A71" s="36"/>
      <c r="B71" s="82"/>
      <c r="C71" s="81"/>
      <c r="D71" s="80"/>
      <c r="E71" s="80"/>
      <c r="F71" s="80"/>
      <c r="G71" s="80"/>
      <c r="H71" s="80"/>
      <c r="I71" s="80"/>
      <c r="J71" s="36"/>
      <c r="K71" s="36"/>
      <c r="L71" s="36"/>
    </row>
    <row r="72" spans="1:12" ht="18.75">
      <c r="A72" s="36"/>
      <c r="B72" s="36"/>
      <c r="C72" s="37"/>
      <c r="D72" s="36"/>
      <c r="E72" s="36"/>
      <c r="F72" s="36"/>
      <c r="G72" s="36"/>
      <c r="H72" s="36"/>
      <c r="I72" s="36"/>
      <c r="J72" s="36"/>
      <c r="K72" s="36"/>
      <c r="L72" s="36"/>
    </row>
  </sheetData>
  <sheetProtection/>
  <mergeCells count="3">
    <mergeCell ref="H52:I52"/>
    <mergeCell ref="A1:L1"/>
    <mergeCell ref="A2:L2"/>
  </mergeCells>
  <printOptions horizontalCentered="1"/>
  <pageMargins left="0.25" right="0.25" top="0.5" bottom="0.5" header="0.5" footer="0.5"/>
  <pageSetup fitToHeight="0" horizontalDpi="600" verticalDpi="600" orientation="landscape" paperSize="9" scale="54" r:id="rId1"/>
  <rowBreaks count="2" manualBreakCount="2">
    <brk id="28" max="11" man="1"/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80" zoomScaleSheetLayoutView="80" zoomScalePageLayoutView="0" workbookViewId="0" topLeftCell="A1">
      <selection activeCell="D12" sqref="D12"/>
    </sheetView>
  </sheetViews>
  <sheetFormatPr defaultColWidth="9.140625" defaultRowHeight="12.75"/>
  <cols>
    <col min="1" max="1" width="44.57421875" style="58" customWidth="1"/>
    <col min="2" max="7" width="25.7109375" style="58" customWidth="1"/>
    <col min="8" max="16384" width="9.140625" style="58" customWidth="1"/>
  </cols>
  <sheetData>
    <row r="1" spans="1:7" ht="24.75" customHeight="1">
      <c r="A1" s="126" t="s">
        <v>219</v>
      </c>
      <c r="B1" s="126"/>
      <c r="C1" s="126"/>
      <c r="D1" s="126"/>
      <c r="E1" s="126"/>
      <c r="F1" s="126"/>
      <c r="G1" s="126"/>
    </row>
    <row r="2" spans="1:7" ht="21">
      <c r="A2" s="127" t="s">
        <v>241</v>
      </c>
      <c r="B2" s="127"/>
      <c r="C2" s="127"/>
      <c r="D2" s="127"/>
      <c r="E2" s="127"/>
      <c r="F2" s="127"/>
      <c r="G2" s="127"/>
    </row>
    <row r="3" spans="2:7" ht="18.75">
      <c r="B3" s="59"/>
      <c r="C3" s="59"/>
      <c r="D3" s="59"/>
      <c r="E3" s="59"/>
      <c r="F3" s="59"/>
      <c r="G3" s="60"/>
    </row>
    <row r="4" spans="2:7" ht="18.75">
      <c r="B4" s="59"/>
      <c r="C4" s="59"/>
      <c r="D4" s="59"/>
      <c r="E4" s="59"/>
      <c r="F4" s="59"/>
      <c r="G4" s="60"/>
    </row>
    <row r="5" spans="1:7" ht="24.75" customHeight="1">
      <c r="A5" s="100" t="s">
        <v>205</v>
      </c>
      <c r="B5" s="100" t="s">
        <v>204</v>
      </c>
      <c r="C5" s="101"/>
      <c r="D5" s="101"/>
      <c r="E5" s="101"/>
      <c r="F5" s="101"/>
      <c r="G5" s="102"/>
    </row>
    <row r="6" spans="1:7" ht="24.75" customHeight="1">
      <c r="A6" s="100" t="s">
        <v>207</v>
      </c>
      <c r="B6" s="103" t="s">
        <v>206</v>
      </c>
      <c r="C6" s="104"/>
      <c r="D6" s="104"/>
      <c r="E6" s="104"/>
      <c r="F6" s="104"/>
      <c r="G6" s="105"/>
    </row>
    <row r="7" spans="1:7" ht="24.75" customHeight="1">
      <c r="A7" s="106" t="s">
        <v>10</v>
      </c>
      <c r="B7" s="107" t="s">
        <v>208</v>
      </c>
      <c r="C7" s="108"/>
      <c r="D7" s="108"/>
      <c r="E7" s="108"/>
      <c r="F7" s="109"/>
      <c r="G7" s="110"/>
    </row>
    <row r="8" spans="1:7" ht="24.75" customHeight="1">
      <c r="A8" s="106" t="s">
        <v>178</v>
      </c>
      <c r="B8" s="111" t="s">
        <v>209</v>
      </c>
      <c r="C8" s="108"/>
      <c r="D8" s="108"/>
      <c r="E8" s="108"/>
      <c r="F8" s="109"/>
      <c r="G8" s="110"/>
    </row>
    <row r="9" spans="1:7" ht="15.75" customHeight="1">
      <c r="A9" s="61"/>
      <c r="B9" s="61"/>
      <c r="C9" s="61"/>
      <c r="D9" s="61"/>
      <c r="E9" s="61"/>
      <c r="F9" s="61"/>
      <c r="G9" s="61"/>
    </row>
    <row r="10" spans="1:3" ht="18.75">
      <c r="A10" s="75"/>
      <c r="C10" s="76" t="s">
        <v>187</v>
      </c>
    </row>
    <row r="11" spans="1:7" ht="57.75" customHeight="1">
      <c r="A11" s="45" t="s">
        <v>220</v>
      </c>
      <c r="B11" s="46" t="s">
        <v>221</v>
      </c>
      <c r="C11" s="46" t="s">
        <v>222</v>
      </c>
      <c r="D11" s="45" t="s">
        <v>223</v>
      </c>
      <c r="E11" s="45" t="s">
        <v>224</v>
      </c>
      <c r="F11" s="46" t="s">
        <v>225</v>
      </c>
      <c r="G11" s="46" t="s">
        <v>5</v>
      </c>
    </row>
    <row r="12" spans="1:7" ht="44.25" customHeight="1">
      <c r="A12" s="14" t="s">
        <v>245</v>
      </c>
      <c r="B12" s="96">
        <f>SUM('Assets over 1500$'!J32)+SUM('Assets below 1500$'!J13:J42)+'Assets below 1500$'!J43</f>
        <v>74537.98826796467</v>
      </c>
      <c r="C12" s="97">
        <f>'Assets over 1500$'!J64+'Assets below 1500$'!J67</f>
        <v>89156.70913935376</v>
      </c>
      <c r="D12" s="96">
        <f>'Assets over 1500$'!J65+'Assets below 1500$'!J68</f>
        <v>2422.46</v>
      </c>
      <c r="E12" s="98">
        <f>'Assets over 1500$'!J66+'Assets below 1500$'!J69</f>
        <v>1098.3524712930603</v>
      </c>
      <c r="F12" s="98">
        <f>SUM(B12:E12)</f>
        <v>167215.50987861148</v>
      </c>
      <c r="G12" s="34"/>
    </row>
    <row r="13" spans="1:7" ht="48" customHeight="1">
      <c r="A13" s="14" t="s">
        <v>226</v>
      </c>
      <c r="B13" s="96">
        <v>0</v>
      </c>
      <c r="C13" s="96">
        <v>0</v>
      </c>
      <c r="D13" s="96">
        <v>0</v>
      </c>
      <c r="E13" s="96">
        <v>0</v>
      </c>
      <c r="F13" s="98">
        <f>SUM(B13:E13)</f>
        <v>0</v>
      </c>
      <c r="G13" s="34"/>
    </row>
    <row r="14" spans="1:7" s="3" customFormat="1" ht="42" customHeight="1">
      <c r="A14" s="52" t="s">
        <v>227</v>
      </c>
      <c r="B14" s="96">
        <v>0</v>
      </c>
      <c r="C14" s="96">
        <v>0</v>
      </c>
      <c r="D14" s="96">
        <v>0</v>
      </c>
      <c r="E14" s="96">
        <v>0</v>
      </c>
      <c r="F14" s="98">
        <f>SUM(B14:E14)</f>
        <v>0</v>
      </c>
      <c r="G14" s="14"/>
    </row>
    <row r="15" spans="1:7" ht="34.5" customHeight="1">
      <c r="A15" s="95" t="s">
        <v>246</v>
      </c>
      <c r="B15" s="99">
        <f>SUM(B12:B14)</f>
        <v>74537.98826796467</v>
      </c>
      <c r="C15" s="99">
        <f>SUM(C12:C14)</f>
        <v>89156.70913935376</v>
      </c>
      <c r="D15" s="99">
        <f>SUM(D12:D14)</f>
        <v>2422.46</v>
      </c>
      <c r="E15" s="99">
        <f>SUM(E12:E14)</f>
        <v>1098.3524712930603</v>
      </c>
      <c r="F15" s="99">
        <f>SUM(F12:F14)</f>
        <v>167215.50987861148</v>
      </c>
      <c r="G15" s="89"/>
    </row>
    <row r="16" spans="2:3" ht="18.75">
      <c r="B16" s="36"/>
      <c r="C16" s="36"/>
    </row>
    <row r="17" spans="2:3" ht="18.75">
      <c r="B17" s="36"/>
      <c r="C17" s="36"/>
    </row>
    <row r="18" spans="1:7" ht="18.75">
      <c r="A18" s="36"/>
      <c r="B18" s="80"/>
      <c r="C18" s="81"/>
      <c r="D18" s="80"/>
      <c r="E18" s="80"/>
      <c r="F18" s="80"/>
      <c r="G18" s="80"/>
    </row>
    <row r="19" spans="1:7" ht="18.75">
      <c r="A19" s="36"/>
      <c r="B19" s="80"/>
      <c r="C19" s="81"/>
      <c r="D19" s="80"/>
      <c r="E19" s="80"/>
      <c r="F19" s="80"/>
      <c r="G19" s="80"/>
    </row>
    <row r="20" spans="1:7" ht="18.75">
      <c r="A20" s="36"/>
      <c r="B20" s="118">
        <f>'Assets over 1500$'!J32</f>
        <v>46257.83630878678</v>
      </c>
      <c r="C20" s="121">
        <f>'Assets over 1500$'!J43</f>
        <v>89156.70913935376</v>
      </c>
      <c r="D20" s="118">
        <f>'Assets below 1500$'!J48</f>
        <v>2422.46</v>
      </c>
      <c r="E20" s="118">
        <f>'Assets below 1500$'!J51</f>
        <v>1098.3524712930603</v>
      </c>
      <c r="F20" s="118">
        <f>SUM(B20:E20)</f>
        <v>138935.3579194336</v>
      </c>
      <c r="G20" s="80"/>
    </row>
    <row r="21" spans="1:7" ht="18.75">
      <c r="A21" s="36"/>
      <c r="B21" s="118">
        <f>'Assets below 1500$'!J44</f>
        <v>28280.151959177896</v>
      </c>
      <c r="C21" s="121">
        <v>0</v>
      </c>
      <c r="D21" s="121">
        <v>0</v>
      </c>
      <c r="E21" s="121">
        <v>0</v>
      </c>
      <c r="F21" s="118">
        <f>SUM(B21:E21)</f>
        <v>28280.151959177896</v>
      </c>
      <c r="G21" s="80"/>
    </row>
    <row r="22" spans="1:7" ht="18.75">
      <c r="A22" s="36"/>
      <c r="B22" s="119">
        <f>SUM(B20:B21)</f>
        <v>74537.98826796467</v>
      </c>
      <c r="C22" s="119">
        <f>SUM(C20:C21)</f>
        <v>89156.70913935376</v>
      </c>
      <c r="D22" s="119">
        <f>SUM(D20:D21)</f>
        <v>2422.46</v>
      </c>
      <c r="E22" s="119">
        <f>SUM(E20:E21)</f>
        <v>1098.3524712930603</v>
      </c>
      <c r="F22" s="118">
        <f>SUM(B22:E22)</f>
        <v>167215.50987861148</v>
      </c>
      <c r="G22" s="80"/>
    </row>
    <row r="23" spans="1:7" ht="18.75">
      <c r="A23" s="36"/>
      <c r="B23" s="120">
        <f>B15-B22</f>
        <v>0</v>
      </c>
      <c r="C23" s="120">
        <f>C15-C22</f>
        <v>0</v>
      </c>
      <c r="D23" s="120">
        <f>D15-D22</f>
        <v>0</v>
      </c>
      <c r="E23" s="120">
        <f>E15-E22</f>
        <v>0</v>
      </c>
      <c r="F23" s="118">
        <f>SUM(B23:E23)</f>
        <v>0</v>
      </c>
      <c r="G23" s="36"/>
    </row>
  </sheetData>
  <sheetProtection/>
  <mergeCells count="2">
    <mergeCell ref="A1:G1"/>
    <mergeCell ref="A2:G2"/>
  </mergeCells>
  <printOptions horizontalCentered="1"/>
  <pageMargins left="0.25" right="0.25" top="0.75" bottom="0.5" header="0.5" footer="0.5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CFGORRP_July 2017_Statement of Assets and Equipment</dc:title>
  <dc:subject/>
  <dc:creator>aleksandraa</dc:creator>
  <cp:keywords/>
  <dc:description/>
  <cp:lastModifiedBy>sta1</cp:lastModifiedBy>
  <cp:lastPrinted>2017-08-09T04:58:09Z</cp:lastPrinted>
  <dcterms:created xsi:type="dcterms:W3CDTF">2004-12-01T08:56:46Z</dcterms:created>
  <dcterms:modified xsi:type="dcterms:W3CDTF">2017-08-09T05:01:19Z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tion">
    <vt:lpwstr>... please select</vt:lpwstr>
  </property>
  <property fmtid="{D5CDD505-2E9C-101B-9397-08002B2CF9AE}" pid="3" name="xd_Signature">
    <vt:lpwstr/>
  </property>
  <property fmtid="{D5CDD505-2E9C-101B-9397-08002B2CF9AE}" pid="4" name="Order">
    <vt:lpwstr>2600.00000000000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ContentTypeId">
    <vt:lpwstr>0x01010086FD42A9B9202B43B1A39167BCEEC52A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">
    <vt:lpwstr>ATLASPDC-4-68197</vt:lpwstr>
  </property>
  <property fmtid="{D5CDD505-2E9C-101B-9397-08002B2CF9AE}" pid="11" name="_dlc_DocIdItemGuid">
    <vt:lpwstr>3a02d34e-21e9-4a7e-8ac4-806aa402edeb</vt:lpwstr>
  </property>
  <property fmtid="{D5CDD505-2E9C-101B-9397-08002B2CF9AE}" pid="12" name="_dlc_DocIdUrl">
    <vt:lpwstr>https://info.undp.org/docs/pdc/_layouts/DocIdRedir.aspx?ID=ATLASPDC-4-68197, ATLASPDC-4-68197</vt:lpwstr>
  </property>
  <property fmtid="{D5CDD505-2E9C-101B-9397-08002B2CF9AE}" pid="13" name="o4086b1782a74105bb5269035bccc8e9">
    <vt:lpwstr>Draft|121d40a5-e62e-4d42-82e4-d6d12003de0a</vt:lpwstr>
  </property>
  <property fmtid="{D5CDD505-2E9C-101B-9397-08002B2CF9AE}" pid="14" name="UN LanguagesTaxHTField0">
    <vt:lpwstr>English|7f98b732-4b5b-4b70-ba90-a0eff09b5d2d</vt:lpwstr>
  </property>
  <property fmtid="{D5CDD505-2E9C-101B-9397-08002B2CF9AE}" pid="15" name="TaxCatchAll">
    <vt:lpwstr>763;#Draft|121d40a5-e62e-4d42-82e4-d6d12003de0a;#1565;#NPL|de4a7eea-47ae-4e78-b946-f2f40b54b112;#1107;#Other|10be685e-4bef-4aec-b905-4df3748c0781;#1;#English|7f98b732-4b5b-4b70-ba90-a0eff09b5d2d</vt:lpwstr>
  </property>
  <property fmtid="{D5CDD505-2E9C-101B-9397-08002B2CF9AE}" pid="16" name="UNDPPublishedDate">
    <vt:lpwstr>2017-08-29T06:00:00Z</vt:lpwstr>
  </property>
  <property fmtid="{D5CDD505-2E9C-101B-9397-08002B2CF9AE}" pid="17" name="UN Languages">
    <vt:lpwstr>1;#English|7f98b732-4b5b-4b70-ba90-a0eff09b5d2d</vt:lpwstr>
  </property>
  <property fmtid="{D5CDD505-2E9C-101B-9397-08002B2CF9AE}" pid="18" name="UNDPPOPPFunctionalArea">
    <vt:lpwstr>Programme and Project</vt:lpwstr>
  </property>
  <property fmtid="{D5CDD505-2E9C-101B-9397-08002B2CF9AE}" pid="19" name="gc6531b704974d528487414686b72f6f">
    <vt:lpwstr>NPL|de4a7eea-47ae-4e78-b946-f2f40b54b112</vt:lpwstr>
  </property>
  <property fmtid="{D5CDD505-2E9C-101B-9397-08002B2CF9AE}" pid="20" name="Operating Unit0">
    <vt:lpwstr>1565;#NPL|de4a7eea-47ae-4e78-b946-f2f40b54b112</vt:lpwstr>
  </property>
  <property fmtid="{D5CDD505-2E9C-101B-9397-08002B2CF9AE}" pid="21" name="UndpClassificationLevel">
    <vt:lpwstr>Public</vt:lpwstr>
  </property>
  <property fmtid="{D5CDD505-2E9C-101B-9397-08002B2CF9AE}" pid="22" name="Atlas Document Status">
    <vt:lpwstr>763;#Draft|121d40a5-e62e-4d42-82e4-d6d12003de0a</vt:lpwstr>
  </property>
  <property fmtid="{D5CDD505-2E9C-101B-9397-08002B2CF9AE}" pid="23" name="PDC Document Category">
    <vt:lpwstr>Project</vt:lpwstr>
  </property>
  <property fmtid="{D5CDD505-2E9C-101B-9397-08002B2CF9AE}" pid="24" name="UNDPCountry">
    <vt:lpwstr/>
  </property>
  <property fmtid="{D5CDD505-2E9C-101B-9397-08002B2CF9AE}" pid="25" name="UndpDocStatus">
    <vt:lpwstr>Draft</vt:lpwstr>
  </property>
  <property fmtid="{D5CDD505-2E9C-101B-9397-08002B2CF9AE}" pid="26" name="Atlas Document Type">
    <vt:lpwstr>1107;#Other|10be685e-4bef-4aec-b905-4df3748c0781</vt:lpwstr>
  </property>
  <property fmtid="{D5CDD505-2E9C-101B-9397-08002B2CF9AE}" pid="27" name="UNDPCountryTaxHTField0">
    <vt:lpwstr/>
  </property>
  <property fmtid="{D5CDD505-2E9C-101B-9397-08002B2CF9AE}" pid="28" name="UNDPFocusAreasTaxHTField0">
    <vt:lpwstr/>
  </property>
  <property fmtid="{D5CDD505-2E9C-101B-9397-08002B2CF9AE}" pid="29" name="UndpOUCode">
    <vt:lpwstr/>
  </property>
  <property fmtid="{D5CDD505-2E9C-101B-9397-08002B2CF9AE}" pid="30" name="idff2b682fce4d0680503cd9036a3260">
    <vt:lpwstr>Other|10be685e-4bef-4aec-b905-4df3748c0781</vt:lpwstr>
  </property>
  <property fmtid="{D5CDD505-2E9C-101B-9397-08002B2CF9AE}" pid="31" name="UNDPFocusAreas">
    <vt:lpwstr/>
  </property>
  <property fmtid="{D5CDD505-2E9C-101B-9397-08002B2CF9AE}" pid="32" name="Outcome1">
    <vt:lpwstr/>
  </property>
  <property fmtid="{D5CDD505-2E9C-101B-9397-08002B2CF9AE}" pid="33" name="UndpProjectNo">
    <vt:lpwstr>00069781</vt:lpwstr>
  </property>
  <property fmtid="{D5CDD505-2E9C-101B-9397-08002B2CF9AE}" pid="34" name="_Publisher">
    <vt:lpwstr/>
  </property>
  <property fmtid="{D5CDD505-2E9C-101B-9397-08002B2CF9AE}" pid="35" name="Project Number">
    <vt:lpwstr/>
  </property>
  <property fmtid="{D5CDD505-2E9C-101B-9397-08002B2CF9AE}" pid="36" name="UndpDocTypeMM">
    <vt:lpwstr/>
  </property>
  <property fmtid="{D5CDD505-2E9C-101B-9397-08002B2CF9AE}" pid="37" name="URL">
    <vt:lpwstr/>
  </property>
  <property fmtid="{D5CDD505-2E9C-101B-9397-08002B2CF9AE}" pid="38" name="b6db62fdefd74bd188b0c1cc54de5bcf">
    <vt:lpwstr/>
  </property>
  <property fmtid="{D5CDD505-2E9C-101B-9397-08002B2CF9AE}" pid="39" name="UndpDocID">
    <vt:lpwstr/>
  </property>
  <property fmtid="{D5CDD505-2E9C-101B-9397-08002B2CF9AE}" pid="40" name="Unit">
    <vt:lpwstr/>
  </property>
  <property fmtid="{D5CDD505-2E9C-101B-9397-08002B2CF9AE}" pid="41" name="UnitTaxHTField0">
    <vt:lpwstr/>
  </property>
  <property fmtid="{D5CDD505-2E9C-101B-9397-08002B2CF9AE}" pid="42" name="Project Manager">
    <vt:lpwstr/>
  </property>
  <property fmtid="{D5CDD505-2E9C-101B-9397-08002B2CF9AE}" pid="43" name="UndpIsTemplate">
    <vt:lpwstr>No</vt:lpwstr>
  </property>
  <property fmtid="{D5CDD505-2E9C-101B-9397-08002B2CF9AE}" pid="44" name="UNDPDocumentCategory">
    <vt:lpwstr/>
  </property>
  <property fmtid="{D5CDD505-2E9C-101B-9397-08002B2CF9AE}" pid="45" name="UNDPDocumentCategoryTaxHTField0">
    <vt:lpwstr/>
  </property>
  <property fmtid="{D5CDD505-2E9C-101B-9397-08002B2CF9AE}" pid="46" name="UNDPSummary">
    <vt:lpwstr/>
  </property>
  <property fmtid="{D5CDD505-2E9C-101B-9397-08002B2CF9AE}" pid="47" name="UndpDocFormat">
    <vt:lpwstr/>
  </property>
  <property fmtid="{D5CDD505-2E9C-101B-9397-08002B2CF9AE}" pid="48" name="UndpDocTypeMMTaxHTField0">
    <vt:lpwstr/>
  </property>
  <property fmtid="{D5CDD505-2E9C-101B-9397-08002B2CF9AE}" pid="49" name="DocumentSetDescription">
    <vt:lpwstr/>
  </property>
  <property fmtid="{D5CDD505-2E9C-101B-9397-08002B2CF9AE}" pid="50" name="UndpUnitMM">
    <vt:lpwstr/>
  </property>
  <property fmtid="{D5CDD505-2E9C-101B-9397-08002B2CF9AE}" pid="51" name="c4e2ab2cc9354bbf9064eeb465a566ea">
    <vt:lpwstr/>
  </property>
  <property fmtid="{D5CDD505-2E9C-101B-9397-08002B2CF9AE}" pid="52" name="eRegFilingCodeMM">
    <vt:lpwstr/>
  </property>
  <property fmtid="{D5CDD505-2E9C-101B-9397-08002B2CF9AE}" pid="53" name="display_urn:schemas-microsoft-com:office:office#Editor">
    <vt:lpwstr>Vijay Prasad Kesari</vt:lpwstr>
  </property>
  <property fmtid="{D5CDD505-2E9C-101B-9397-08002B2CF9AE}" pid="54" name="display_urn:schemas-microsoft-com:office:office#Author">
    <vt:lpwstr>Vijay Prasad Kesari</vt:lpwstr>
  </property>
</Properties>
</file>